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REISERVER\KarRei\KGST_25_01_2012\Mathematik_11\Wahrscheinlichkeit\"/>
    </mc:Choice>
  </mc:AlternateContent>
  <bookViews>
    <workbookView xWindow="0" yWindow="0" windowWidth="19200" windowHeight="11595"/>
  </bookViews>
  <sheets>
    <sheet name="2xZoZ_01" sheetId="1" r:id="rId1"/>
    <sheet name="2xZoZ_02" sheetId="2" r:id="rId2"/>
    <sheet name="2xZoZ_03" sheetId="3" r:id="rId3"/>
    <sheet name="2xZoZ_04" sheetId="4" r:id="rId4"/>
    <sheet name="2xZoZ_05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8" i="5" l="1"/>
  <c r="S45" i="5"/>
  <c r="S42" i="5"/>
  <c r="S39" i="5"/>
  <c r="S36" i="5"/>
  <c r="S33" i="5"/>
  <c r="S30" i="5"/>
  <c r="S27" i="5"/>
  <c r="S24" i="5"/>
  <c r="S21" i="5"/>
  <c r="S18" i="5"/>
  <c r="S15" i="5"/>
  <c r="S12" i="5"/>
  <c r="S9" i="5"/>
  <c r="S6" i="5"/>
  <c r="S3" i="5"/>
  <c r="M48" i="5"/>
  <c r="M45" i="5"/>
  <c r="M42" i="5"/>
  <c r="M39" i="5"/>
  <c r="M36" i="5"/>
  <c r="M33" i="5"/>
  <c r="M30" i="5"/>
  <c r="M27" i="5"/>
  <c r="M24" i="5"/>
  <c r="M21" i="5"/>
  <c r="M18" i="5"/>
  <c r="M15" i="5"/>
  <c r="M12" i="5"/>
  <c r="M9" i="5"/>
  <c r="M6" i="5"/>
  <c r="M3" i="5"/>
  <c r="G42" i="5"/>
  <c r="G30" i="5"/>
  <c r="G18" i="5"/>
  <c r="G6" i="5"/>
  <c r="S48" i="4"/>
  <c r="S45" i="4"/>
  <c r="S42" i="4"/>
  <c r="S39" i="4"/>
  <c r="S36" i="4"/>
  <c r="S33" i="4"/>
  <c r="S30" i="4"/>
  <c r="S27" i="4"/>
  <c r="M39" i="4"/>
  <c r="M48" i="4"/>
  <c r="M45" i="4"/>
  <c r="M42" i="4"/>
  <c r="M36" i="4"/>
  <c r="M33" i="4"/>
  <c r="M30" i="4"/>
  <c r="M27" i="4"/>
  <c r="S24" i="4"/>
  <c r="S21" i="4"/>
  <c r="S18" i="4"/>
  <c r="S15" i="4"/>
  <c r="M24" i="4"/>
  <c r="M21" i="4"/>
  <c r="M18" i="4"/>
  <c r="M15" i="4"/>
  <c r="S12" i="4"/>
  <c r="S9" i="4"/>
  <c r="S6" i="4"/>
  <c r="S3" i="4"/>
  <c r="M12" i="4"/>
  <c r="M9" i="4"/>
  <c r="M6" i="4"/>
  <c r="M3" i="4"/>
  <c r="G42" i="4"/>
  <c r="G30" i="4"/>
  <c r="G18" i="4"/>
  <c r="G6" i="4"/>
  <c r="T49" i="5"/>
  <c r="N49" i="5"/>
  <c r="T48" i="5"/>
  <c r="N48" i="5"/>
  <c r="T46" i="5"/>
  <c r="N46" i="5"/>
  <c r="T45" i="5"/>
  <c r="N45" i="5"/>
  <c r="T43" i="5"/>
  <c r="N43" i="5"/>
  <c r="H43" i="5"/>
  <c r="T42" i="5"/>
  <c r="N42" i="5"/>
  <c r="H42" i="5"/>
  <c r="T40" i="5"/>
  <c r="N40" i="5"/>
  <c r="T39" i="5"/>
  <c r="N39" i="5"/>
  <c r="T37" i="5"/>
  <c r="N37" i="5"/>
  <c r="T36" i="5"/>
  <c r="N36" i="5"/>
  <c r="T34" i="5"/>
  <c r="N34" i="5"/>
  <c r="T33" i="5"/>
  <c r="N33" i="5"/>
  <c r="T31" i="5"/>
  <c r="N31" i="5"/>
  <c r="H31" i="5"/>
  <c r="T30" i="5"/>
  <c r="N30" i="5"/>
  <c r="H30" i="5"/>
  <c r="T28" i="5"/>
  <c r="N28" i="5"/>
  <c r="T27" i="5"/>
  <c r="N27" i="5"/>
  <c r="T25" i="5"/>
  <c r="N25" i="5"/>
  <c r="T24" i="5"/>
  <c r="N24" i="5"/>
  <c r="T22" i="5"/>
  <c r="N22" i="5"/>
  <c r="T21" i="5"/>
  <c r="N21" i="5"/>
  <c r="T19" i="5"/>
  <c r="N19" i="5"/>
  <c r="H19" i="5"/>
  <c r="T18" i="5"/>
  <c r="N18" i="5"/>
  <c r="H18" i="5"/>
  <c r="T16" i="5"/>
  <c r="N16" i="5"/>
  <c r="T15" i="5"/>
  <c r="N15" i="5"/>
  <c r="T13" i="5"/>
  <c r="N13" i="5"/>
  <c r="T12" i="5"/>
  <c r="N12" i="5"/>
  <c r="T10" i="5"/>
  <c r="N10" i="5"/>
  <c r="T9" i="5"/>
  <c r="N9" i="5"/>
  <c r="T7" i="5"/>
  <c r="N7" i="5"/>
  <c r="H7" i="5"/>
  <c r="T6" i="5"/>
  <c r="N6" i="5"/>
  <c r="H6" i="5"/>
  <c r="T4" i="5"/>
  <c r="N4" i="5"/>
  <c r="T3" i="5"/>
  <c r="N3" i="5"/>
  <c r="W52" i="5"/>
  <c r="S27" i="3" l="1"/>
  <c r="S24" i="3"/>
  <c r="S21" i="3"/>
  <c r="S18" i="3"/>
  <c r="S15" i="3"/>
  <c r="S12" i="3"/>
  <c r="S9" i="3"/>
  <c r="S6" i="3"/>
  <c r="S3" i="3"/>
  <c r="M27" i="3"/>
  <c r="M24" i="3"/>
  <c r="M21" i="3"/>
  <c r="M18" i="3"/>
  <c r="M15" i="3"/>
  <c r="M12" i="3"/>
  <c r="M9" i="3"/>
  <c r="M6" i="3"/>
  <c r="M3" i="3"/>
  <c r="G24" i="3"/>
  <c r="G15" i="3"/>
  <c r="G6" i="3"/>
  <c r="S27" i="2"/>
  <c r="S24" i="2"/>
  <c r="S21" i="2"/>
  <c r="S18" i="2"/>
  <c r="S15" i="2"/>
  <c r="S12" i="2"/>
  <c r="S9" i="2"/>
  <c r="S6" i="2"/>
  <c r="S3" i="2"/>
  <c r="M27" i="2"/>
  <c r="M24" i="2"/>
  <c r="M21" i="2"/>
  <c r="M18" i="2"/>
  <c r="M15" i="2"/>
  <c r="M12" i="2"/>
  <c r="M9" i="2"/>
  <c r="M6" i="2"/>
  <c r="M3" i="2"/>
  <c r="G24" i="2"/>
  <c r="G15" i="2"/>
  <c r="G6" i="2"/>
  <c r="S27" i="1"/>
  <c r="S24" i="1"/>
  <c r="S21" i="1"/>
  <c r="S18" i="1"/>
  <c r="S15" i="1"/>
  <c r="S12" i="1"/>
  <c r="S9" i="1"/>
  <c r="S6" i="1"/>
  <c r="S3" i="1"/>
  <c r="M27" i="1"/>
  <c r="M24" i="1"/>
  <c r="M21" i="1"/>
  <c r="M18" i="1"/>
  <c r="M15" i="1"/>
  <c r="M12" i="1"/>
  <c r="M9" i="1"/>
  <c r="M6" i="1"/>
  <c r="M3" i="1"/>
  <c r="G24" i="1"/>
  <c r="G15" i="1"/>
  <c r="G6" i="1"/>
  <c r="T49" i="4" l="1"/>
  <c r="N49" i="4"/>
  <c r="T48" i="4"/>
  <c r="N48" i="4"/>
  <c r="T46" i="4"/>
  <c r="N46" i="4"/>
  <c r="T45" i="4"/>
  <c r="N45" i="4"/>
  <c r="T43" i="4"/>
  <c r="N43" i="4"/>
  <c r="H43" i="4"/>
  <c r="T42" i="4"/>
  <c r="N42" i="4"/>
  <c r="H42" i="4"/>
  <c r="T40" i="4"/>
  <c r="N40" i="4"/>
  <c r="T39" i="4"/>
  <c r="N39" i="4"/>
  <c r="T37" i="4"/>
  <c r="N37" i="4"/>
  <c r="T36" i="4"/>
  <c r="N36" i="4"/>
  <c r="T25" i="4"/>
  <c r="T24" i="4"/>
  <c r="N25" i="4"/>
  <c r="N24" i="4"/>
  <c r="T13" i="4"/>
  <c r="T12" i="4"/>
  <c r="N13" i="4"/>
  <c r="N12" i="4"/>
  <c r="T34" i="4" l="1"/>
  <c r="N34" i="4"/>
  <c r="T33" i="4"/>
  <c r="N33" i="4"/>
  <c r="T31" i="4"/>
  <c r="N31" i="4"/>
  <c r="H31" i="4"/>
  <c r="T30" i="4"/>
  <c r="N30" i="4"/>
  <c r="H30" i="4"/>
  <c r="T28" i="4"/>
  <c r="N28" i="4"/>
  <c r="T27" i="4"/>
  <c r="N27" i="4"/>
  <c r="T22" i="4"/>
  <c r="N22" i="4"/>
  <c r="T21" i="4"/>
  <c r="N21" i="4"/>
  <c r="T19" i="4"/>
  <c r="N19" i="4"/>
  <c r="H19" i="4"/>
  <c r="T18" i="4"/>
  <c r="W52" i="4"/>
  <c r="N18" i="4"/>
  <c r="H18" i="4"/>
  <c r="T16" i="4"/>
  <c r="N16" i="4"/>
  <c r="T15" i="4"/>
  <c r="N15" i="4"/>
  <c r="T10" i="4"/>
  <c r="N10" i="4"/>
  <c r="T9" i="4"/>
  <c r="N9" i="4"/>
  <c r="T7" i="4"/>
  <c r="N7" i="4"/>
  <c r="H7" i="4"/>
  <c r="T6" i="4"/>
  <c r="N6" i="4"/>
  <c r="H6" i="4"/>
  <c r="T4" i="4"/>
  <c r="N4" i="4"/>
  <c r="T3" i="4"/>
  <c r="N3" i="4"/>
  <c r="T28" i="3"/>
  <c r="N28" i="3"/>
  <c r="T27" i="3"/>
  <c r="N27" i="3"/>
  <c r="T25" i="3"/>
  <c r="N25" i="3"/>
  <c r="H25" i="3"/>
  <c r="T24" i="3"/>
  <c r="N24" i="3"/>
  <c r="H24" i="3"/>
  <c r="T22" i="3"/>
  <c r="N22" i="3"/>
  <c r="T21" i="3"/>
  <c r="N21" i="3"/>
  <c r="T19" i="3"/>
  <c r="N19" i="3"/>
  <c r="T18" i="3"/>
  <c r="N18" i="3"/>
  <c r="T16" i="3"/>
  <c r="N16" i="3"/>
  <c r="H16" i="3"/>
  <c r="T15" i="3"/>
  <c r="N15" i="3"/>
  <c r="H15" i="3"/>
  <c r="T13" i="3"/>
  <c r="N13" i="3"/>
  <c r="T12" i="3"/>
  <c r="N12" i="3"/>
  <c r="T10" i="3"/>
  <c r="N10" i="3"/>
  <c r="T9" i="3"/>
  <c r="N9" i="3"/>
  <c r="T7" i="3"/>
  <c r="N7" i="3"/>
  <c r="H7" i="3"/>
  <c r="T6" i="3"/>
  <c r="N6" i="3"/>
  <c r="H6" i="3"/>
  <c r="T4" i="3"/>
  <c r="N4" i="3"/>
  <c r="T3" i="3"/>
  <c r="N3" i="3"/>
  <c r="W31" i="3"/>
  <c r="T28" i="2"/>
  <c r="N28" i="2"/>
  <c r="T27" i="2"/>
  <c r="N27" i="2"/>
  <c r="T25" i="2"/>
  <c r="N25" i="2"/>
  <c r="H25" i="2"/>
  <c r="T24" i="2"/>
  <c r="N24" i="2"/>
  <c r="H24" i="2"/>
  <c r="T22" i="2"/>
  <c r="N22" i="2"/>
  <c r="T21" i="2"/>
  <c r="N21" i="2"/>
  <c r="T19" i="2"/>
  <c r="N19" i="2"/>
  <c r="T18" i="2"/>
  <c r="N18" i="2"/>
  <c r="T16" i="2"/>
  <c r="N16" i="2"/>
  <c r="H16" i="2"/>
  <c r="T15" i="2"/>
  <c r="N15" i="2"/>
  <c r="H15" i="2"/>
  <c r="T13" i="2"/>
  <c r="N13" i="2"/>
  <c r="T12" i="2"/>
  <c r="N12" i="2"/>
  <c r="T10" i="2"/>
  <c r="N10" i="2"/>
  <c r="T9" i="2"/>
  <c r="N9" i="2"/>
  <c r="T7" i="2"/>
  <c r="N7" i="2"/>
  <c r="H7" i="2"/>
  <c r="T6" i="2"/>
  <c r="N6" i="2"/>
  <c r="H6" i="2"/>
  <c r="W31" i="2" s="1"/>
  <c r="T4" i="2"/>
  <c r="N4" i="2"/>
  <c r="T3" i="2"/>
  <c r="N3" i="2"/>
  <c r="N28" i="1" l="1"/>
  <c r="N27" i="1"/>
  <c r="N19" i="1"/>
  <c r="N18" i="1"/>
  <c r="N10" i="1"/>
  <c r="N9" i="1"/>
  <c r="N25" i="1"/>
  <c r="N24" i="1"/>
  <c r="N16" i="1"/>
  <c r="N15" i="1"/>
  <c r="N7" i="1"/>
  <c r="N6" i="1"/>
  <c r="N22" i="1"/>
  <c r="N21" i="1"/>
  <c r="N13" i="1"/>
  <c r="N12" i="1"/>
  <c r="N4" i="1"/>
  <c r="N3" i="1"/>
  <c r="H24" i="1"/>
  <c r="T28" i="1" l="1"/>
  <c r="T27" i="1"/>
  <c r="T25" i="1"/>
  <c r="T24" i="1"/>
  <c r="T22" i="1"/>
  <c r="T21" i="1"/>
  <c r="T19" i="1"/>
  <c r="T18" i="1"/>
  <c r="T16" i="1"/>
  <c r="T15" i="1"/>
  <c r="T13" i="1"/>
  <c r="T12" i="1"/>
  <c r="T10" i="1"/>
  <c r="T9" i="1"/>
  <c r="T7" i="1"/>
  <c r="T6" i="1"/>
  <c r="T4" i="1"/>
  <c r="T3" i="1"/>
  <c r="H25" i="1"/>
  <c r="H16" i="1"/>
  <c r="H15" i="1"/>
  <c r="H7" i="1"/>
  <c r="H6" i="1"/>
  <c r="W31" i="1" l="1"/>
</calcChain>
</file>

<file path=xl/sharedStrings.xml><?xml version="1.0" encoding="utf-8"?>
<sst xmlns="http://schemas.openxmlformats.org/spreadsheetml/2006/main" count="170" uniqueCount="35">
  <si>
    <t>p(r) =</t>
  </si>
  <si>
    <t>p(g) =</t>
  </si>
  <si>
    <t>p(b) =</t>
  </si>
  <si>
    <t>p(r,r) =</t>
  </si>
  <si>
    <t>p(r,g) =</t>
  </si>
  <si>
    <t>p(r,b) =</t>
  </si>
  <si>
    <t>p(g,r) =</t>
  </si>
  <si>
    <t>p(g,g) =</t>
  </si>
  <si>
    <t>p(g,b) =</t>
  </si>
  <si>
    <t>p(b,r) =</t>
  </si>
  <si>
    <t>p(b,g) =</t>
  </si>
  <si>
    <t>p(b,b) =</t>
  </si>
  <si>
    <t>Trage die Wahrscheinlichkeiten als Bruchzahl in die farbigen Felder ein (Zähler hellrot, Nenner hellgrün)!</t>
  </si>
  <si>
    <t>Hartmut Karstens KGST-2015</t>
  </si>
  <si>
    <t xml:space="preserve">Übertragen nach MS-Excel nach einer Idee von Dieter Welz, der diese Aufgabentypen in Javascript realisierte:
http://www.zum.de/dwu/...
</t>
  </si>
  <si>
    <t>Bewertung</t>
  </si>
  <si>
    <t xml:space="preserve">Zweimal Drehen oder </t>
  </si>
  <si>
    <t>Name:</t>
  </si>
  <si>
    <t>p(gr) =</t>
  </si>
  <si>
    <t>p(r,gr) =</t>
  </si>
  <si>
    <t>p(g,gr) =</t>
  </si>
  <si>
    <t>p(gr,r) =</t>
  </si>
  <si>
    <t>p(gr,g) =</t>
  </si>
  <si>
    <t>p(gr,gr) =</t>
  </si>
  <si>
    <t>p(gr,b) =</t>
  </si>
  <si>
    <t>p(b,gr) =</t>
  </si>
  <si>
    <t>Ziehen ohne Zurücklegen</t>
  </si>
  <si>
    <t>p(s) =</t>
  </si>
  <si>
    <t>p(g,s) =</t>
  </si>
  <si>
    <t>p(s,g) =</t>
  </si>
  <si>
    <t>p(s,s) =</t>
  </si>
  <si>
    <t>p(s,r) =</t>
  </si>
  <si>
    <t>p(r,s) =</t>
  </si>
  <si>
    <t>p(s,gr) =</t>
  </si>
  <si>
    <t>p(gr,s)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</si>
</sst>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Fill="1"/>
    <xf numFmtId="0" fontId="0" fillId="4" borderId="0" xfId="0" applyFill="1"/>
    <xf numFmtId="0" fontId="0" fillId="4" borderId="1" xfId="0" applyFill="1" applyBorder="1"/>
    <xf numFmtId="0" fontId="0" fillId="4" borderId="5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2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/>
      <protection hidden="1"/>
    </xf>
    <xf numFmtId="0" fontId="0" fillId="5" borderId="9" xfId="0" applyFill="1" applyBorder="1" applyAlignment="1" applyProtection="1">
      <alignment horizontal="center"/>
      <protection hidden="1"/>
    </xf>
    <xf numFmtId="0" fontId="0" fillId="4" borderId="10" xfId="0" applyFill="1" applyBorder="1"/>
    <xf numFmtId="0" fontId="0" fillId="5" borderId="11" xfId="0" applyFill="1" applyBorder="1" applyAlignment="1" applyProtection="1">
      <alignment horizontal="center"/>
      <protection hidden="1"/>
    </xf>
    <xf numFmtId="0" fontId="0" fillId="4" borderId="13" xfId="0" applyFill="1" applyBorder="1"/>
    <xf numFmtId="0" fontId="0" fillId="4" borderId="0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0" borderId="14" xfId="0" applyBorder="1"/>
    <xf numFmtId="0" fontId="1" fillId="4" borderId="15" xfId="0" applyFont="1" applyFill="1" applyBorder="1" applyAlignment="1">
      <alignment horizontal="center"/>
    </xf>
    <xf numFmtId="164" fontId="1" fillId="4" borderId="16" xfId="1" applyNumberFormat="1" applyFont="1" applyFill="1" applyBorder="1" applyAlignment="1">
      <alignment horizontal="center"/>
    </xf>
    <xf numFmtId="0" fontId="0" fillId="4" borderId="3" xfId="0" applyFill="1" applyBorder="1"/>
    <xf numFmtId="0" fontId="0" fillId="4" borderId="0" xfId="0" applyFill="1" applyBorder="1" applyAlignment="1">
      <alignment horizontal="center"/>
    </xf>
    <xf numFmtId="0" fontId="2" fillId="4" borderId="0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4" borderId="6" xfId="0" applyFont="1" applyFill="1" applyBorder="1" applyAlignment="1"/>
    <xf numFmtId="0" fontId="2" fillId="4" borderId="0" xfId="0" applyFont="1" applyFill="1" applyBorder="1" applyAlignment="1"/>
    <xf numFmtId="0" fontId="0" fillId="4" borderId="0" xfId="0" applyFill="1" applyBorder="1" applyAlignment="1">
      <alignment horizontal="center"/>
    </xf>
    <xf numFmtId="0" fontId="2" fillId="4" borderId="0" xfId="0" applyFont="1" applyFill="1" applyBorder="1" applyAlignment="1">
      <alignment horizontal="left"/>
    </xf>
    <xf numFmtId="0" fontId="1" fillId="0" borderId="10" xfId="0" applyFont="1" applyFill="1" applyBorder="1" applyAlignment="1" applyProtection="1">
      <alignment horizontal="center" vertical="center"/>
      <protection hidden="1"/>
    </xf>
    <xf numFmtId="0" fontId="1" fillId="0" borderId="12" xfId="0" applyFont="1" applyFill="1" applyBorder="1" applyAlignment="1" applyProtection="1">
      <alignment horizontal="center" vertical="center"/>
      <protection hidden="1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3" fillId="4" borderId="1" xfId="0" applyFont="1" applyFill="1" applyBorder="1" applyAlignment="1">
      <alignment vertical="justify"/>
    </xf>
    <xf numFmtId="0" fontId="3" fillId="4" borderId="5" xfId="0" applyFont="1" applyFill="1" applyBorder="1" applyAlignment="1">
      <alignment vertical="justify"/>
    </xf>
    <xf numFmtId="0" fontId="3" fillId="4" borderId="8" xfId="0" applyFont="1" applyFill="1" applyBorder="1" applyAlignment="1">
      <alignment vertical="justify"/>
    </xf>
    <xf numFmtId="0" fontId="3" fillId="4" borderId="6" xfId="0" applyFont="1" applyFill="1" applyBorder="1" applyAlignment="1">
      <alignment vertical="justify"/>
    </xf>
    <xf numFmtId="0" fontId="3" fillId="4" borderId="0" xfId="0" applyFont="1" applyFill="1" applyBorder="1" applyAlignment="1">
      <alignment vertical="justify"/>
    </xf>
    <xf numFmtId="0" fontId="3" fillId="4" borderId="4" xfId="0" applyFont="1" applyFill="1" applyBorder="1" applyAlignment="1">
      <alignment vertical="justify"/>
    </xf>
    <xf numFmtId="0" fontId="3" fillId="4" borderId="2" xfId="0" applyFont="1" applyFill="1" applyBorder="1" applyAlignment="1">
      <alignment vertical="justify"/>
    </xf>
    <xf numFmtId="0" fontId="3" fillId="4" borderId="7" xfId="0" applyFont="1" applyFill="1" applyBorder="1" applyAlignment="1">
      <alignment vertical="justify"/>
    </xf>
    <xf numFmtId="0" fontId="3" fillId="4" borderId="3" xfId="0" applyFont="1" applyFill="1" applyBorder="1" applyAlignment="1">
      <alignment vertical="justify"/>
    </xf>
    <xf numFmtId="0" fontId="2" fillId="6" borderId="1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0" fontId="2" fillId="6" borderId="8" xfId="0" applyFont="1" applyFill="1" applyBorder="1" applyAlignment="1">
      <alignment horizontal="left"/>
    </xf>
    <xf numFmtId="0" fontId="0" fillId="4" borderId="8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4" fillId="4" borderId="6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lef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193675</xdr:colOff>
      <xdr:row>5</xdr:row>
      <xdr:rowOff>98425</xdr:rowOff>
    </xdr:from>
    <xdr:to>
      <xdr:col>9</xdr:col>
      <xdr:colOff>107950</xdr:colOff>
      <xdr:row>6</xdr:row>
      <xdr:rowOff>117475</xdr:rowOff>
    </xdr:to>
    <xdr:sp macro="" textlink="">
      <xdr:nvSpPr>
        <xdr:cNvPr id="2" name="Ellipse 1"/>
        <xdr:cNvSpPr/>
      </xdr:nvSpPr>
      <xdr:spPr>
        <a:xfrm>
          <a:off x="3444875" y="1114425"/>
          <a:ext cx="212725" cy="222250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187325</xdr:colOff>
      <xdr:row>14</xdr:row>
      <xdr:rowOff>95250</xdr:rowOff>
    </xdr:from>
    <xdr:to>
      <xdr:col>9</xdr:col>
      <xdr:colOff>101600</xdr:colOff>
      <xdr:row>15</xdr:row>
      <xdr:rowOff>114300</xdr:rowOff>
    </xdr:to>
    <xdr:sp macro="" textlink="">
      <xdr:nvSpPr>
        <xdr:cNvPr id="3" name="Ellipse 2"/>
        <xdr:cNvSpPr/>
      </xdr:nvSpPr>
      <xdr:spPr>
        <a:xfrm>
          <a:off x="3438525" y="2940050"/>
          <a:ext cx="212725" cy="222250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190500</xdr:colOff>
      <xdr:row>23</xdr:row>
      <xdr:rowOff>92075</xdr:rowOff>
    </xdr:from>
    <xdr:to>
      <xdr:col>9</xdr:col>
      <xdr:colOff>104775</xdr:colOff>
      <xdr:row>24</xdr:row>
      <xdr:rowOff>111125</xdr:rowOff>
    </xdr:to>
    <xdr:sp macro="" textlink="">
      <xdr:nvSpPr>
        <xdr:cNvPr id="4" name="Ellipse 3"/>
        <xdr:cNvSpPr/>
      </xdr:nvSpPr>
      <xdr:spPr>
        <a:xfrm>
          <a:off x="3441700" y="4765675"/>
          <a:ext cx="212725" cy="222250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260350</xdr:colOff>
      <xdr:row>2</xdr:row>
      <xdr:rowOff>85725</xdr:rowOff>
    </xdr:from>
    <xdr:to>
      <xdr:col>15</xdr:col>
      <xdr:colOff>12700</xdr:colOff>
      <xdr:row>3</xdr:row>
      <xdr:rowOff>104775</xdr:rowOff>
    </xdr:to>
    <xdr:sp macro="" textlink="">
      <xdr:nvSpPr>
        <xdr:cNvPr id="5" name="Ellipse 4"/>
        <xdr:cNvSpPr/>
      </xdr:nvSpPr>
      <xdr:spPr>
        <a:xfrm>
          <a:off x="5130800" y="492125"/>
          <a:ext cx="209550" cy="222250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254000</xdr:colOff>
      <xdr:row>5</xdr:row>
      <xdr:rowOff>88900</xdr:rowOff>
    </xdr:from>
    <xdr:to>
      <xdr:col>15</xdr:col>
      <xdr:colOff>6350</xdr:colOff>
      <xdr:row>6</xdr:row>
      <xdr:rowOff>107950</xdr:rowOff>
    </xdr:to>
    <xdr:sp macro="" textlink="">
      <xdr:nvSpPr>
        <xdr:cNvPr id="6" name="Ellipse 5"/>
        <xdr:cNvSpPr/>
      </xdr:nvSpPr>
      <xdr:spPr>
        <a:xfrm>
          <a:off x="5124450" y="1104900"/>
          <a:ext cx="209550" cy="222250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250825</xdr:colOff>
      <xdr:row>8</xdr:row>
      <xdr:rowOff>95250</xdr:rowOff>
    </xdr:from>
    <xdr:to>
      <xdr:col>15</xdr:col>
      <xdr:colOff>3175</xdr:colOff>
      <xdr:row>9</xdr:row>
      <xdr:rowOff>114300</xdr:rowOff>
    </xdr:to>
    <xdr:sp macro="" textlink="">
      <xdr:nvSpPr>
        <xdr:cNvPr id="7" name="Ellipse 6"/>
        <xdr:cNvSpPr/>
      </xdr:nvSpPr>
      <xdr:spPr>
        <a:xfrm>
          <a:off x="5121275" y="1720850"/>
          <a:ext cx="209550" cy="222250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250825</xdr:colOff>
      <xdr:row>11</xdr:row>
      <xdr:rowOff>95250</xdr:rowOff>
    </xdr:from>
    <xdr:to>
      <xdr:col>15</xdr:col>
      <xdr:colOff>3175</xdr:colOff>
      <xdr:row>12</xdr:row>
      <xdr:rowOff>114300</xdr:rowOff>
    </xdr:to>
    <xdr:sp macro="" textlink="">
      <xdr:nvSpPr>
        <xdr:cNvPr id="8" name="Ellipse 7"/>
        <xdr:cNvSpPr/>
      </xdr:nvSpPr>
      <xdr:spPr>
        <a:xfrm>
          <a:off x="5121275" y="2330450"/>
          <a:ext cx="209550" cy="222250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254000</xdr:colOff>
      <xdr:row>14</xdr:row>
      <xdr:rowOff>85725</xdr:rowOff>
    </xdr:from>
    <xdr:to>
      <xdr:col>15</xdr:col>
      <xdr:colOff>6350</xdr:colOff>
      <xdr:row>15</xdr:row>
      <xdr:rowOff>104775</xdr:rowOff>
    </xdr:to>
    <xdr:sp macro="" textlink="">
      <xdr:nvSpPr>
        <xdr:cNvPr id="9" name="Ellipse 8"/>
        <xdr:cNvSpPr/>
      </xdr:nvSpPr>
      <xdr:spPr>
        <a:xfrm>
          <a:off x="5124450" y="2930525"/>
          <a:ext cx="209550" cy="222250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88655</xdr:colOff>
      <xdr:row>2</xdr:row>
      <xdr:rowOff>90854</xdr:rowOff>
    </xdr:from>
    <xdr:to>
      <xdr:col>20</xdr:col>
      <xdr:colOff>298205</xdr:colOff>
      <xdr:row>3</xdr:row>
      <xdr:rowOff>109904</xdr:rowOff>
    </xdr:to>
    <xdr:sp macro="" textlink="">
      <xdr:nvSpPr>
        <xdr:cNvPr id="14" name="Ellipse 13"/>
        <xdr:cNvSpPr/>
      </xdr:nvSpPr>
      <xdr:spPr>
        <a:xfrm>
          <a:off x="6829424" y="479181"/>
          <a:ext cx="209550" cy="216877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72537</xdr:colOff>
      <xdr:row>2</xdr:row>
      <xdr:rowOff>88656</xdr:rowOff>
    </xdr:from>
    <xdr:to>
      <xdr:col>21</xdr:col>
      <xdr:colOff>282087</xdr:colOff>
      <xdr:row>3</xdr:row>
      <xdr:rowOff>107706</xdr:rowOff>
    </xdr:to>
    <xdr:sp macro="" textlink="">
      <xdr:nvSpPr>
        <xdr:cNvPr id="15" name="Ellipse 14"/>
        <xdr:cNvSpPr/>
      </xdr:nvSpPr>
      <xdr:spPr>
        <a:xfrm>
          <a:off x="7194306" y="476983"/>
          <a:ext cx="209550" cy="216877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98181</xdr:colOff>
      <xdr:row>5</xdr:row>
      <xdr:rowOff>76200</xdr:rowOff>
    </xdr:from>
    <xdr:to>
      <xdr:col>20</xdr:col>
      <xdr:colOff>307731</xdr:colOff>
      <xdr:row>6</xdr:row>
      <xdr:rowOff>95250</xdr:rowOff>
    </xdr:to>
    <xdr:sp macro="" textlink="">
      <xdr:nvSpPr>
        <xdr:cNvPr id="16" name="Ellipse 15"/>
        <xdr:cNvSpPr/>
      </xdr:nvSpPr>
      <xdr:spPr>
        <a:xfrm>
          <a:off x="6838950" y="1058008"/>
          <a:ext cx="209550" cy="216877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85725</xdr:colOff>
      <xdr:row>5</xdr:row>
      <xdr:rowOff>76200</xdr:rowOff>
    </xdr:from>
    <xdr:to>
      <xdr:col>21</xdr:col>
      <xdr:colOff>295275</xdr:colOff>
      <xdr:row>6</xdr:row>
      <xdr:rowOff>95250</xdr:rowOff>
    </xdr:to>
    <xdr:sp macro="" textlink="">
      <xdr:nvSpPr>
        <xdr:cNvPr id="17" name="Ellipse 16"/>
        <xdr:cNvSpPr/>
      </xdr:nvSpPr>
      <xdr:spPr>
        <a:xfrm>
          <a:off x="7648575" y="876300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85725</xdr:colOff>
      <xdr:row>8</xdr:row>
      <xdr:rowOff>76200</xdr:rowOff>
    </xdr:from>
    <xdr:to>
      <xdr:col>20</xdr:col>
      <xdr:colOff>295275</xdr:colOff>
      <xdr:row>9</xdr:row>
      <xdr:rowOff>95250</xdr:rowOff>
    </xdr:to>
    <xdr:sp macro="" textlink="">
      <xdr:nvSpPr>
        <xdr:cNvPr id="18" name="Ellipse 17"/>
        <xdr:cNvSpPr/>
      </xdr:nvSpPr>
      <xdr:spPr>
        <a:xfrm>
          <a:off x="7267575" y="1476375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76200</xdr:colOff>
      <xdr:row>8</xdr:row>
      <xdr:rowOff>76200</xdr:rowOff>
    </xdr:from>
    <xdr:to>
      <xdr:col>21</xdr:col>
      <xdr:colOff>285750</xdr:colOff>
      <xdr:row>9</xdr:row>
      <xdr:rowOff>95250</xdr:rowOff>
    </xdr:to>
    <xdr:sp macro="" textlink="">
      <xdr:nvSpPr>
        <xdr:cNvPr id="19" name="Ellipse 18"/>
        <xdr:cNvSpPr/>
      </xdr:nvSpPr>
      <xdr:spPr>
        <a:xfrm>
          <a:off x="7143750" y="1676400"/>
          <a:ext cx="209550" cy="219075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104775</xdr:colOff>
      <xdr:row>17</xdr:row>
      <xdr:rowOff>76200</xdr:rowOff>
    </xdr:from>
    <xdr:to>
      <xdr:col>20</xdr:col>
      <xdr:colOff>314325</xdr:colOff>
      <xdr:row>18</xdr:row>
      <xdr:rowOff>95250</xdr:rowOff>
    </xdr:to>
    <xdr:sp macro="" textlink="">
      <xdr:nvSpPr>
        <xdr:cNvPr id="20" name="Ellipse 19"/>
        <xdr:cNvSpPr/>
      </xdr:nvSpPr>
      <xdr:spPr>
        <a:xfrm>
          <a:off x="7286625" y="3276600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104775</xdr:colOff>
      <xdr:row>14</xdr:row>
      <xdr:rowOff>73269</xdr:rowOff>
    </xdr:from>
    <xdr:to>
      <xdr:col>20</xdr:col>
      <xdr:colOff>314325</xdr:colOff>
      <xdr:row>15</xdr:row>
      <xdr:rowOff>92319</xdr:rowOff>
    </xdr:to>
    <xdr:sp macro="" textlink="">
      <xdr:nvSpPr>
        <xdr:cNvPr id="21" name="Ellipse 20"/>
        <xdr:cNvSpPr/>
      </xdr:nvSpPr>
      <xdr:spPr>
        <a:xfrm>
          <a:off x="6845544" y="2835519"/>
          <a:ext cx="209550" cy="216877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102577</xdr:colOff>
      <xdr:row>11</xdr:row>
      <xdr:rowOff>78398</xdr:rowOff>
    </xdr:from>
    <xdr:to>
      <xdr:col>20</xdr:col>
      <xdr:colOff>312127</xdr:colOff>
      <xdr:row>12</xdr:row>
      <xdr:rowOff>97448</xdr:rowOff>
    </xdr:to>
    <xdr:sp macro="" textlink="">
      <xdr:nvSpPr>
        <xdr:cNvPr id="22" name="Ellipse 21"/>
        <xdr:cNvSpPr/>
      </xdr:nvSpPr>
      <xdr:spPr>
        <a:xfrm>
          <a:off x="6843346" y="2247167"/>
          <a:ext cx="209550" cy="216877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84992</xdr:colOff>
      <xdr:row>14</xdr:row>
      <xdr:rowOff>78398</xdr:rowOff>
    </xdr:from>
    <xdr:to>
      <xdr:col>21</xdr:col>
      <xdr:colOff>294542</xdr:colOff>
      <xdr:row>15</xdr:row>
      <xdr:rowOff>97448</xdr:rowOff>
    </xdr:to>
    <xdr:sp macro="" textlink="">
      <xdr:nvSpPr>
        <xdr:cNvPr id="23" name="Ellipse 22"/>
        <xdr:cNvSpPr/>
      </xdr:nvSpPr>
      <xdr:spPr>
        <a:xfrm>
          <a:off x="7206761" y="2840648"/>
          <a:ext cx="209550" cy="216877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85725</xdr:colOff>
      <xdr:row>11</xdr:row>
      <xdr:rowOff>76200</xdr:rowOff>
    </xdr:from>
    <xdr:to>
      <xdr:col>21</xdr:col>
      <xdr:colOff>295275</xdr:colOff>
      <xdr:row>12</xdr:row>
      <xdr:rowOff>95250</xdr:rowOff>
    </xdr:to>
    <xdr:sp macro="" textlink="">
      <xdr:nvSpPr>
        <xdr:cNvPr id="24" name="Ellipse 23"/>
        <xdr:cNvSpPr/>
      </xdr:nvSpPr>
      <xdr:spPr>
        <a:xfrm>
          <a:off x="7648575" y="2076450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92319</xdr:colOff>
      <xdr:row>17</xdr:row>
      <xdr:rowOff>85725</xdr:rowOff>
    </xdr:from>
    <xdr:to>
      <xdr:col>21</xdr:col>
      <xdr:colOff>301869</xdr:colOff>
      <xdr:row>18</xdr:row>
      <xdr:rowOff>104775</xdr:rowOff>
    </xdr:to>
    <xdr:sp macro="" textlink="">
      <xdr:nvSpPr>
        <xdr:cNvPr id="25" name="Ellipse 24"/>
        <xdr:cNvSpPr/>
      </xdr:nvSpPr>
      <xdr:spPr>
        <a:xfrm>
          <a:off x="7214088" y="3441456"/>
          <a:ext cx="209550" cy="216877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94518</xdr:colOff>
      <xdr:row>26</xdr:row>
      <xdr:rowOff>87923</xdr:rowOff>
    </xdr:from>
    <xdr:to>
      <xdr:col>21</xdr:col>
      <xdr:colOff>304068</xdr:colOff>
      <xdr:row>27</xdr:row>
      <xdr:rowOff>106973</xdr:rowOff>
    </xdr:to>
    <xdr:sp macro="" textlink="">
      <xdr:nvSpPr>
        <xdr:cNvPr id="26" name="Ellipse 25"/>
        <xdr:cNvSpPr/>
      </xdr:nvSpPr>
      <xdr:spPr>
        <a:xfrm>
          <a:off x="7216287" y="5224096"/>
          <a:ext cx="209550" cy="216877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115033</xdr:colOff>
      <xdr:row>26</xdr:row>
      <xdr:rowOff>95250</xdr:rowOff>
    </xdr:from>
    <xdr:to>
      <xdr:col>20</xdr:col>
      <xdr:colOff>324583</xdr:colOff>
      <xdr:row>27</xdr:row>
      <xdr:rowOff>114300</xdr:rowOff>
    </xdr:to>
    <xdr:sp macro="" textlink="">
      <xdr:nvSpPr>
        <xdr:cNvPr id="27" name="Ellipse 26"/>
        <xdr:cNvSpPr/>
      </xdr:nvSpPr>
      <xdr:spPr>
        <a:xfrm>
          <a:off x="6855802" y="5231423"/>
          <a:ext cx="209550" cy="216877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141410</xdr:colOff>
      <xdr:row>23</xdr:row>
      <xdr:rowOff>87923</xdr:rowOff>
    </xdr:from>
    <xdr:to>
      <xdr:col>20</xdr:col>
      <xdr:colOff>350960</xdr:colOff>
      <xdr:row>24</xdr:row>
      <xdr:rowOff>106973</xdr:rowOff>
    </xdr:to>
    <xdr:sp macro="" textlink="">
      <xdr:nvSpPr>
        <xdr:cNvPr id="28" name="Ellipse 27"/>
        <xdr:cNvSpPr/>
      </xdr:nvSpPr>
      <xdr:spPr>
        <a:xfrm>
          <a:off x="6882179" y="4630615"/>
          <a:ext cx="209550" cy="216877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102577</xdr:colOff>
      <xdr:row>20</xdr:row>
      <xdr:rowOff>83527</xdr:rowOff>
    </xdr:from>
    <xdr:to>
      <xdr:col>20</xdr:col>
      <xdr:colOff>312127</xdr:colOff>
      <xdr:row>21</xdr:row>
      <xdr:rowOff>102577</xdr:rowOff>
    </xdr:to>
    <xdr:sp macro="" textlink="">
      <xdr:nvSpPr>
        <xdr:cNvPr id="29" name="Ellipse 28"/>
        <xdr:cNvSpPr/>
      </xdr:nvSpPr>
      <xdr:spPr>
        <a:xfrm>
          <a:off x="6843346" y="4032739"/>
          <a:ext cx="209550" cy="21687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87923</xdr:colOff>
      <xdr:row>20</xdr:row>
      <xdr:rowOff>85725</xdr:rowOff>
    </xdr:from>
    <xdr:to>
      <xdr:col>21</xdr:col>
      <xdr:colOff>297473</xdr:colOff>
      <xdr:row>21</xdr:row>
      <xdr:rowOff>104775</xdr:rowOff>
    </xdr:to>
    <xdr:sp macro="" textlink="">
      <xdr:nvSpPr>
        <xdr:cNvPr id="30" name="Ellipse 29"/>
        <xdr:cNvSpPr/>
      </xdr:nvSpPr>
      <xdr:spPr>
        <a:xfrm>
          <a:off x="7209692" y="4034937"/>
          <a:ext cx="209550" cy="216876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80596</xdr:colOff>
      <xdr:row>23</xdr:row>
      <xdr:rowOff>85725</xdr:rowOff>
    </xdr:from>
    <xdr:to>
      <xdr:col>21</xdr:col>
      <xdr:colOff>290146</xdr:colOff>
      <xdr:row>24</xdr:row>
      <xdr:rowOff>104775</xdr:rowOff>
    </xdr:to>
    <xdr:sp macro="" textlink="">
      <xdr:nvSpPr>
        <xdr:cNvPr id="31" name="Ellipse 30"/>
        <xdr:cNvSpPr/>
      </xdr:nvSpPr>
      <xdr:spPr>
        <a:xfrm>
          <a:off x="7202365" y="4628417"/>
          <a:ext cx="209550" cy="216877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241300</xdr:colOff>
      <xdr:row>17</xdr:row>
      <xdr:rowOff>85725</xdr:rowOff>
    </xdr:from>
    <xdr:to>
      <xdr:col>14</xdr:col>
      <xdr:colOff>454025</xdr:colOff>
      <xdr:row>18</xdr:row>
      <xdr:rowOff>104775</xdr:rowOff>
    </xdr:to>
    <xdr:sp macro="" textlink="">
      <xdr:nvSpPr>
        <xdr:cNvPr id="35" name="Ellipse 34"/>
        <xdr:cNvSpPr/>
      </xdr:nvSpPr>
      <xdr:spPr>
        <a:xfrm>
          <a:off x="5111750" y="3540125"/>
          <a:ext cx="212725" cy="222250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250825</xdr:colOff>
      <xdr:row>20</xdr:row>
      <xdr:rowOff>88900</xdr:rowOff>
    </xdr:from>
    <xdr:to>
      <xdr:col>15</xdr:col>
      <xdr:colOff>3175</xdr:colOff>
      <xdr:row>21</xdr:row>
      <xdr:rowOff>107950</xdr:rowOff>
    </xdr:to>
    <xdr:sp macro="" textlink="">
      <xdr:nvSpPr>
        <xdr:cNvPr id="36" name="Ellipse 35"/>
        <xdr:cNvSpPr/>
      </xdr:nvSpPr>
      <xdr:spPr>
        <a:xfrm>
          <a:off x="5121275" y="4152900"/>
          <a:ext cx="209550" cy="222250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254000</xdr:colOff>
      <xdr:row>23</xdr:row>
      <xdr:rowOff>92075</xdr:rowOff>
    </xdr:from>
    <xdr:to>
      <xdr:col>15</xdr:col>
      <xdr:colOff>6350</xdr:colOff>
      <xdr:row>24</xdr:row>
      <xdr:rowOff>111125</xdr:rowOff>
    </xdr:to>
    <xdr:sp macro="" textlink="">
      <xdr:nvSpPr>
        <xdr:cNvPr id="37" name="Ellipse 36"/>
        <xdr:cNvSpPr/>
      </xdr:nvSpPr>
      <xdr:spPr>
        <a:xfrm>
          <a:off x="5124450" y="4765675"/>
          <a:ext cx="209550" cy="222250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247650</xdr:colOff>
      <xdr:row>26</xdr:row>
      <xdr:rowOff>92075</xdr:rowOff>
    </xdr:from>
    <xdr:to>
      <xdr:col>15</xdr:col>
      <xdr:colOff>3175</xdr:colOff>
      <xdr:row>27</xdr:row>
      <xdr:rowOff>111125</xdr:rowOff>
    </xdr:to>
    <xdr:sp macro="" textlink="">
      <xdr:nvSpPr>
        <xdr:cNvPr id="38" name="Ellipse 37"/>
        <xdr:cNvSpPr/>
      </xdr:nvSpPr>
      <xdr:spPr>
        <a:xfrm>
          <a:off x="5118100" y="5375275"/>
          <a:ext cx="212725" cy="222250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0</xdr:col>
      <xdr:colOff>83344</xdr:colOff>
      <xdr:row>8</xdr:row>
      <xdr:rowOff>0</xdr:rowOff>
    </xdr:from>
    <xdr:to>
      <xdr:col>2</xdr:col>
      <xdr:colOff>38479</xdr:colOff>
      <xdr:row>20</xdr:row>
      <xdr:rowOff>154781</xdr:rowOff>
    </xdr:to>
    <xdr:pic>
      <xdr:nvPicPr>
        <xdr:cNvPr id="10" name="Grafik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4" y="1607344"/>
          <a:ext cx="1657729" cy="25836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193675</xdr:colOff>
      <xdr:row>5</xdr:row>
      <xdr:rowOff>98425</xdr:rowOff>
    </xdr:from>
    <xdr:to>
      <xdr:col>9</xdr:col>
      <xdr:colOff>107950</xdr:colOff>
      <xdr:row>6</xdr:row>
      <xdr:rowOff>117475</xdr:rowOff>
    </xdr:to>
    <xdr:sp macro="" textlink="">
      <xdr:nvSpPr>
        <xdr:cNvPr id="2" name="Ellipse 1"/>
        <xdr:cNvSpPr/>
      </xdr:nvSpPr>
      <xdr:spPr>
        <a:xfrm>
          <a:off x="3432175" y="1089025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187325</xdr:colOff>
      <xdr:row>14</xdr:row>
      <xdr:rowOff>95250</xdr:rowOff>
    </xdr:from>
    <xdr:to>
      <xdr:col>9</xdr:col>
      <xdr:colOff>101600</xdr:colOff>
      <xdr:row>15</xdr:row>
      <xdr:rowOff>114300</xdr:rowOff>
    </xdr:to>
    <xdr:sp macro="" textlink="">
      <xdr:nvSpPr>
        <xdr:cNvPr id="3" name="Ellipse 2"/>
        <xdr:cNvSpPr/>
      </xdr:nvSpPr>
      <xdr:spPr>
        <a:xfrm>
          <a:off x="3425825" y="2886075"/>
          <a:ext cx="209550" cy="219075"/>
        </a:xfrm>
        <a:prstGeom prst="ellipse">
          <a:avLst/>
        </a:prstGeom>
        <a:solidFill>
          <a:schemeClr val="accent6">
            <a:lumMod val="5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190500</xdr:colOff>
      <xdr:row>23</xdr:row>
      <xdr:rowOff>92075</xdr:rowOff>
    </xdr:from>
    <xdr:to>
      <xdr:col>9</xdr:col>
      <xdr:colOff>104775</xdr:colOff>
      <xdr:row>24</xdr:row>
      <xdr:rowOff>111125</xdr:rowOff>
    </xdr:to>
    <xdr:sp macro="" textlink="">
      <xdr:nvSpPr>
        <xdr:cNvPr id="4" name="Ellipse 3"/>
        <xdr:cNvSpPr/>
      </xdr:nvSpPr>
      <xdr:spPr>
        <a:xfrm>
          <a:off x="3429000" y="4683125"/>
          <a:ext cx="209550" cy="219075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260350</xdr:colOff>
      <xdr:row>2</xdr:row>
      <xdr:rowOff>85725</xdr:rowOff>
    </xdr:from>
    <xdr:to>
      <xdr:col>15</xdr:col>
      <xdr:colOff>12700</xdr:colOff>
      <xdr:row>3</xdr:row>
      <xdr:rowOff>104775</xdr:rowOff>
    </xdr:to>
    <xdr:sp macro="" textlink="">
      <xdr:nvSpPr>
        <xdr:cNvPr id="5" name="Ellipse 4"/>
        <xdr:cNvSpPr/>
      </xdr:nvSpPr>
      <xdr:spPr>
        <a:xfrm>
          <a:off x="5108575" y="476250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254000</xdr:colOff>
      <xdr:row>5</xdr:row>
      <xdr:rowOff>88900</xdr:rowOff>
    </xdr:from>
    <xdr:to>
      <xdr:col>15</xdr:col>
      <xdr:colOff>6350</xdr:colOff>
      <xdr:row>6</xdr:row>
      <xdr:rowOff>107950</xdr:rowOff>
    </xdr:to>
    <xdr:sp macro="" textlink="">
      <xdr:nvSpPr>
        <xdr:cNvPr id="6" name="Ellipse 5"/>
        <xdr:cNvSpPr/>
      </xdr:nvSpPr>
      <xdr:spPr>
        <a:xfrm>
          <a:off x="5102225" y="1079500"/>
          <a:ext cx="209550" cy="219075"/>
        </a:xfrm>
        <a:prstGeom prst="ellipse">
          <a:avLst/>
        </a:prstGeom>
        <a:solidFill>
          <a:schemeClr val="accent6">
            <a:lumMod val="5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250825</xdr:colOff>
      <xdr:row>8</xdr:row>
      <xdr:rowOff>95250</xdr:rowOff>
    </xdr:from>
    <xdr:to>
      <xdr:col>15</xdr:col>
      <xdr:colOff>3175</xdr:colOff>
      <xdr:row>9</xdr:row>
      <xdr:rowOff>114300</xdr:rowOff>
    </xdr:to>
    <xdr:sp macro="" textlink="">
      <xdr:nvSpPr>
        <xdr:cNvPr id="7" name="Ellipse 6"/>
        <xdr:cNvSpPr/>
      </xdr:nvSpPr>
      <xdr:spPr>
        <a:xfrm>
          <a:off x="5099050" y="1685925"/>
          <a:ext cx="209550" cy="219075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250825</xdr:colOff>
      <xdr:row>11</xdr:row>
      <xdr:rowOff>95250</xdr:rowOff>
    </xdr:from>
    <xdr:to>
      <xdr:col>15</xdr:col>
      <xdr:colOff>3175</xdr:colOff>
      <xdr:row>12</xdr:row>
      <xdr:rowOff>114300</xdr:rowOff>
    </xdr:to>
    <xdr:sp macro="" textlink="">
      <xdr:nvSpPr>
        <xdr:cNvPr id="8" name="Ellipse 7"/>
        <xdr:cNvSpPr/>
      </xdr:nvSpPr>
      <xdr:spPr>
        <a:xfrm>
          <a:off x="5099050" y="2286000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254000</xdr:colOff>
      <xdr:row>14</xdr:row>
      <xdr:rowOff>85725</xdr:rowOff>
    </xdr:from>
    <xdr:to>
      <xdr:col>15</xdr:col>
      <xdr:colOff>6350</xdr:colOff>
      <xdr:row>15</xdr:row>
      <xdr:rowOff>104775</xdr:rowOff>
    </xdr:to>
    <xdr:sp macro="" textlink="">
      <xdr:nvSpPr>
        <xdr:cNvPr id="9" name="Ellipse 8"/>
        <xdr:cNvSpPr/>
      </xdr:nvSpPr>
      <xdr:spPr>
        <a:xfrm>
          <a:off x="5102225" y="2876550"/>
          <a:ext cx="209550" cy="219075"/>
        </a:xfrm>
        <a:prstGeom prst="ellipse">
          <a:avLst/>
        </a:prstGeom>
        <a:solidFill>
          <a:schemeClr val="accent6">
            <a:lumMod val="5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88655</xdr:colOff>
      <xdr:row>2</xdr:row>
      <xdr:rowOff>90854</xdr:rowOff>
    </xdr:from>
    <xdr:to>
      <xdr:col>20</xdr:col>
      <xdr:colOff>298205</xdr:colOff>
      <xdr:row>3</xdr:row>
      <xdr:rowOff>109904</xdr:rowOff>
    </xdr:to>
    <xdr:sp macro="" textlink="">
      <xdr:nvSpPr>
        <xdr:cNvPr id="10" name="Ellipse 9"/>
        <xdr:cNvSpPr/>
      </xdr:nvSpPr>
      <xdr:spPr>
        <a:xfrm>
          <a:off x="6822830" y="481379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72537</xdr:colOff>
      <xdr:row>2</xdr:row>
      <xdr:rowOff>88656</xdr:rowOff>
    </xdr:from>
    <xdr:to>
      <xdr:col>21</xdr:col>
      <xdr:colOff>282087</xdr:colOff>
      <xdr:row>3</xdr:row>
      <xdr:rowOff>107706</xdr:rowOff>
    </xdr:to>
    <xdr:sp macro="" textlink="">
      <xdr:nvSpPr>
        <xdr:cNvPr id="11" name="Ellipse 10"/>
        <xdr:cNvSpPr/>
      </xdr:nvSpPr>
      <xdr:spPr>
        <a:xfrm>
          <a:off x="7187712" y="479181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98181</xdr:colOff>
      <xdr:row>5</xdr:row>
      <xdr:rowOff>76200</xdr:rowOff>
    </xdr:from>
    <xdr:to>
      <xdr:col>20</xdr:col>
      <xdr:colOff>307731</xdr:colOff>
      <xdr:row>6</xdr:row>
      <xdr:rowOff>95250</xdr:rowOff>
    </xdr:to>
    <xdr:sp macro="" textlink="">
      <xdr:nvSpPr>
        <xdr:cNvPr id="12" name="Ellipse 11"/>
        <xdr:cNvSpPr/>
      </xdr:nvSpPr>
      <xdr:spPr>
        <a:xfrm>
          <a:off x="6832356" y="1066800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85725</xdr:colOff>
      <xdr:row>5</xdr:row>
      <xdr:rowOff>76200</xdr:rowOff>
    </xdr:from>
    <xdr:to>
      <xdr:col>21</xdr:col>
      <xdr:colOff>295275</xdr:colOff>
      <xdr:row>6</xdr:row>
      <xdr:rowOff>95250</xdr:rowOff>
    </xdr:to>
    <xdr:sp macro="" textlink="">
      <xdr:nvSpPr>
        <xdr:cNvPr id="13" name="Ellipse 12"/>
        <xdr:cNvSpPr/>
      </xdr:nvSpPr>
      <xdr:spPr>
        <a:xfrm>
          <a:off x="7200900" y="1066800"/>
          <a:ext cx="209550" cy="219075"/>
        </a:xfrm>
        <a:prstGeom prst="ellipse">
          <a:avLst/>
        </a:prstGeom>
        <a:solidFill>
          <a:schemeClr val="accent6">
            <a:lumMod val="5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85725</xdr:colOff>
      <xdr:row>8</xdr:row>
      <xdr:rowOff>76200</xdr:rowOff>
    </xdr:from>
    <xdr:to>
      <xdr:col>20</xdr:col>
      <xdr:colOff>295275</xdr:colOff>
      <xdr:row>9</xdr:row>
      <xdr:rowOff>95250</xdr:rowOff>
    </xdr:to>
    <xdr:sp macro="" textlink="">
      <xdr:nvSpPr>
        <xdr:cNvPr id="14" name="Ellipse 13"/>
        <xdr:cNvSpPr/>
      </xdr:nvSpPr>
      <xdr:spPr>
        <a:xfrm>
          <a:off x="6819900" y="1666875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76200</xdr:colOff>
      <xdr:row>8</xdr:row>
      <xdr:rowOff>76200</xdr:rowOff>
    </xdr:from>
    <xdr:to>
      <xdr:col>21</xdr:col>
      <xdr:colOff>285750</xdr:colOff>
      <xdr:row>9</xdr:row>
      <xdr:rowOff>95250</xdr:rowOff>
    </xdr:to>
    <xdr:sp macro="" textlink="">
      <xdr:nvSpPr>
        <xdr:cNvPr id="15" name="Ellipse 14"/>
        <xdr:cNvSpPr/>
      </xdr:nvSpPr>
      <xdr:spPr>
        <a:xfrm>
          <a:off x="7191375" y="1666875"/>
          <a:ext cx="209550" cy="219075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104775</xdr:colOff>
      <xdr:row>17</xdr:row>
      <xdr:rowOff>76200</xdr:rowOff>
    </xdr:from>
    <xdr:to>
      <xdr:col>20</xdr:col>
      <xdr:colOff>314325</xdr:colOff>
      <xdr:row>18</xdr:row>
      <xdr:rowOff>95250</xdr:rowOff>
    </xdr:to>
    <xdr:sp macro="" textlink="">
      <xdr:nvSpPr>
        <xdr:cNvPr id="16" name="Ellipse 15"/>
        <xdr:cNvSpPr/>
      </xdr:nvSpPr>
      <xdr:spPr>
        <a:xfrm>
          <a:off x="6838950" y="3467100"/>
          <a:ext cx="209550" cy="219075"/>
        </a:xfrm>
        <a:prstGeom prst="ellipse">
          <a:avLst/>
        </a:prstGeom>
        <a:solidFill>
          <a:schemeClr val="accent6">
            <a:lumMod val="5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104775</xdr:colOff>
      <xdr:row>14</xdr:row>
      <xdr:rowOff>73269</xdr:rowOff>
    </xdr:from>
    <xdr:to>
      <xdr:col>20</xdr:col>
      <xdr:colOff>314325</xdr:colOff>
      <xdr:row>15</xdr:row>
      <xdr:rowOff>92319</xdr:rowOff>
    </xdr:to>
    <xdr:sp macro="" textlink="">
      <xdr:nvSpPr>
        <xdr:cNvPr id="17" name="Ellipse 16"/>
        <xdr:cNvSpPr/>
      </xdr:nvSpPr>
      <xdr:spPr>
        <a:xfrm>
          <a:off x="6838950" y="2864094"/>
          <a:ext cx="209550" cy="219075"/>
        </a:xfrm>
        <a:prstGeom prst="ellipse">
          <a:avLst/>
        </a:prstGeom>
        <a:solidFill>
          <a:schemeClr val="accent6">
            <a:lumMod val="5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102577</xdr:colOff>
      <xdr:row>11</xdr:row>
      <xdr:rowOff>78398</xdr:rowOff>
    </xdr:from>
    <xdr:to>
      <xdr:col>20</xdr:col>
      <xdr:colOff>312127</xdr:colOff>
      <xdr:row>12</xdr:row>
      <xdr:rowOff>97448</xdr:rowOff>
    </xdr:to>
    <xdr:sp macro="" textlink="">
      <xdr:nvSpPr>
        <xdr:cNvPr id="18" name="Ellipse 17"/>
        <xdr:cNvSpPr/>
      </xdr:nvSpPr>
      <xdr:spPr>
        <a:xfrm>
          <a:off x="6836752" y="2269148"/>
          <a:ext cx="209550" cy="219075"/>
        </a:xfrm>
        <a:prstGeom prst="ellipse">
          <a:avLst/>
        </a:prstGeom>
        <a:solidFill>
          <a:schemeClr val="accent6">
            <a:lumMod val="5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84992</xdr:colOff>
      <xdr:row>14</xdr:row>
      <xdr:rowOff>78398</xdr:rowOff>
    </xdr:from>
    <xdr:to>
      <xdr:col>21</xdr:col>
      <xdr:colOff>294542</xdr:colOff>
      <xdr:row>15</xdr:row>
      <xdr:rowOff>97448</xdr:rowOff>
    </xdr:to>
    <xdr:sp macro="" textlink="">
      <xdr:nvSpPr>
        <xdr:cNvPr id="19" name="Ellipse 18"/>
        <xdr:cNvSpPr/>
      </xdr:nvSpPr>
      <xdr:spPr>
        <a:xfrm>
          <a:off x="7200167" y="2869223"/>
          <a:ext cx="209550" cy="219075"/>
        </a:xfrm>
        <a:prstGeom prst="ellipse">
          <a:avLst/>
        </a:prstGeom>
        <a:solidFill>
          <a:schemeClr val="accent6">
            <a:lumMod val="5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85725</xdr:colOff>
      <xdr:row>11</xdr:row>
      <xdr:rowOff>76200</xdr:rowOff>
    </xdr:from>
    <xdr:to>
      <xdr:col>21</xdr:col>
      <xdr:colOff>295275</xdr:colOff>
      <xdr:row>12</xdr:row>
      <xdr:rowOff>95250</xdr:rowOff>
    </xdr:to>
    <xdr:sp macro="" textlink="">
      <xdr:nvSpPr>
        <xdr:cNvPr id="20" name="Ellipse 19"/>
        <xdr:cNvSpPr/>
      </xdr:nvSpPr>
      <xdr:spPr>
        <a:xfrm>
          <a:off x="7200900" y="2266950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128037</xdr:colOff>
      <xdr:row>17</xdr:row>
      <xdr:rowOff>73819</xdr:rowOff>
    </xdr:from>
    <xdr:to>
      <xdr:col>21</xdr:col>
      <xdr:colOff>337587</xdr:colOff>
      <xdr:row>18</xdr:row>
      <xdr:rowOff>92869</xdr:rowOff>
    </xdr:to>
    <xdr:sp macro="" textlink="">
      <xdr:nvSpPr>
        <xdr:cNvPr id="21" name="Ellipse 20"/>
        <xdr:cNvSpPr/>
      </xdr:nvSpPr>
      <xdr:spPr>
        <a:xfrm>
          <a:off x="7259881" y="3502819"/>
          <a:ext cx="209550" cy="22145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94518</xdr:colOff>
      <xdr:row>26</xdr:row>
      <xdr:rowOff>87923</xdr:rowOff>
    </xdr:from>
    <xdr:to>
      <xdr:col>21</xdr:col>
      <xdr:colOff>304068</xdr:colOff>
      <xdr:row>27</xdr:row>
      <xdr:rowOff>106973</xdr:rowOff>
    </xdr:to>
    <xdr:sp macro="" textlink="">
      <xdr:nvSpPr>
        <xdr:cNvPr id="22" name="Ellipse 21"/>
        <xdr:cNvSpPr/>
      </xdr:nvSpPr>
      <xdr:spPr>
        <a:xfrm>
          <a:off x="7209693" y="5279048"/>
          <a:ext cx="209550" cy="219075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115033</xdr:colOff>
      <xdr:row>26</xdr:row>
      <xdr:rowOff>95250</xdr:rowOff>
    </xdr:from>
    <xdr:to>
      <xdr:col>20</xdr:col>
      <xdr:colOff>324583</xdr:colOff>
      <xdr:row>27</xdr:row>
      <xdr:rowOff>114300</xdr:rowOff>
    </xdr:to>
    <xdr:sp macro="" textlink="">
      <xdr:nvSpPr>
        <xdr:cNvPr id="23" name="Ellipse 22"/>
        <xdr:cNvSpPr/>
      </xdr:nvSpPr>
      <xdr:spPr>
        <a:xfrm>
          <a:off x="6849208" y="5286375"/>
          <a:ext cx="209550" cy="219075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141410</xdr:colOff>
      <xdr:row>23</xdr:row>
      <xdr:rowOff>87923</xdr:rowOff>
    </xdr:from>
    <xdr:to>
      <xdr:col>20</xdr:col>
      <xdr:colOff>350960</xdr:colOff>
      <xdr:row>24</xdr:row>
      <xdr:rowOff>106973</xdr:rowOff>
    </xdr:to>
    <xdr:sp macro="" textlink="">
      <xdr:nvSpPr>
        <xdr:cNvPr id="24" name="Ellipse 23"/>
        <xdr:cNvSpPr/>
      </xdr:nvSpPr>
      <xdr:spPr>
        <a:xfrm>
          <a:off x="6875585" y="4678973"/>
          <a:ext cx="209550" cy="219075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102577</xdr:colOff>
      <xdr:row>20</xdr:row>
      <xdr:rowOff>83527</xdr:rowOff>
    </xdr:from>
    <xdr:to>
      <xdr:col>20</xdr:col>
      <xdr:colOff>312127</xdr:colOff>
      <xdr:row>21</xdr:row>
      <xdr:rowOff>102577</xdr:rowOff>
    </xdr:to>
    <xdr:sp macro="" textlink="">
      <xdr:nvSpPr>
        <xdr:cNvPr id="25" name="Ellipse 24"/>
        <xdr:cNvSpPr/>
      </xdr:nvSpPr>
      <xdr:spPr>
        <a:xfrm>
          <a:off x="6836752" y="4074502"/>
          <a:ext cx="209550" cy="219075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87923</xdr:colOff>
      <xdr:row>20</xdr:row>
      <xdr:rowOff>85725</xdr:rowOff>
    </xdr:from>
    <xdr:to>
      <xdr:col>21</xdr:col>
      <xdr:colOff>297473</xdr:colOff>
      <xdr:row>21</xdr:row>
      <xdr:rowOff>104775</xdr:rowOff>
    </xdr:to>
    <xdr:sp macro="" textlink="">
      <xdr:nvSpPr>
        <xdr:cNvPr id="26" name="Ellipse 25"/>
        <xdr:cNvSpPr/>
      </xdr:nvSpPr>
      <xdr:spPr>
        <a:xfrm>
          <a:off x="7203098" y="4076700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80596</xdr:colOff>
      <xdr:row>23</xdr:row>
      <xdr:rowOff>85725</xdr:rowOff>
    </xdr:from>
    <xdr:to>
      <xdr:col>21</xdr:col>
      <xdr:colOff>290146</xdr:colOff>
      <xdr:row>24</xdr:row>
      <xdr:rowOff>104775</xdr:rowOff>
    </xdr:to>
    <xdr:sp macro="" textlink="">
      <xdr:nvSpPr>
        <xdr:cNvPr id="27" name="Ellipse 26"/>
        <xdr:cNvSpPr/>
      </xdr:nvSpPr>
      <xdr:spPr>
        <a:xfrm>
          <a:off x="7195771" y="4676775"/>
          <a:ext cx="209550" cy="219075"/>
        </a:xfrm>
        <a:prstGeom prst="ellipse">
          <a:avLst/>
        </a:prstGeom>
        <a:solidFill>
          <a:schemeClr val="accent6">
            <a:lumMod val="5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241300</xdr:colOff>
      <xdr:row>17</xdr:row>
      <xdr:rowOff>85725</xdr:rowOff>
    </xdr:from>
    <xdr:to>
      <xdr:col>14</xdr:col>
      <xdr:colOff>454025</xdr:colOff>
      <xdr:row>18</xdr:row>
      <xdr:rowOff>104775</xdr:rowOff>
    </xdr:to>
    <xdr:sp macro="" textlink="">
      <xdr:nvSpPr>
        <xdr:cNvPr id="29" name="Ellipse 28"/>
        <xdr:cNvSpPr/>
      </xdr:nvSpPr>
      <xdr:spPr>
        <a:xfrm>
          <a:off x="5089525" y="3476625"/>
          <a:ext cx="212725" cy="219075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250825</xdr:colOff>
      <xdr:row>20</xdr:row>
      <xdr:rowOff>88900</xdr:rowOff>
    </xdr:from>
    <xdr:to>
      <xdr:col>15</xdr:col>
      <xdr:colOff>3175</xdr:colOff>
      <xdr:row>21</xdr:row>
      <xdr:rowOff>107950</xdr:rowOff>
    </xdr:to>
    <xdr:sp macro="" textlink="">
      <xdr:nvSpPr>
        <xdr:cNvPr id="30" name="Ellipse 29"/>
        <xdr:cNvSpPr/>
      </xdr:nvSpPr>
      <xdr:spPr>
        <a:xfrm>
          <a:off x="5099050" y="4079875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254000</xdr:colOff>
      <xdr:row>23</xdr:row>
      <xdr:rowOff>92075</xdr:rowOff>
    </xdr:from>
    <xdr:to>
      <xdr:col>15</xdr:col>
      <xdr:colOff>6350</xdr:colOff>
      <xdr:row>24</xdr:row>
      <xdr:rowOff>111125</xdr:rowOff>
    </xdr:to>
    <xdr:sp macro="" textlink="">
      <xdr:nvSpPr>
        <xdr:cNvPr id="31" name="Ellipse 30"/>
        <xdr:cNvSpPr/>
      </xdr:nvSpPr>
      <xdr:spPr>
        <a:xfrm>
          <a:off x="5102225" y="4683125"/>
          <a:ext cx="209550" cy="219075"/>
        </a:xfrm>
        <a:prstGeom prst="ellipse">
          <a:avLst/>
        </a:prstGeom>
        <a:solidFill>
          <a:schemeClr val="accent6">
            <a:lumMod val="5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247650</xdr:colOff>
      <xdr:row>26</xdr:row>
      <xdr:rowOff>92075</xdr:rowOff>
    </xdr:from>
    <xdr:to>
      <xdr:col>15</xdr:col>
      <xdr:colOff>3175</xdr:colOff>
      <xdr:row>27</xdr:row>
      <xdr:rowOff>111125</xdr:rowOff>
    </xdr:to>
    <xdr:sp macro="" textlink="">
      <xdr:nvSpPr>
        <xdr:cNvPr id="32" name="Ellipse 31"/>
        <xdr:cNvSpPr/>
      </xdr:nvSpPr>
      <xdr:spPr>
        <a:xfrm>
          <a:off x="5095875" y="5283200"/>
          <a:ext cx="212725" cy="219075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0</xdr:col>
      <xdr:colOff>59532</xdr:colOff>
      <xdr:row>8</xdr:row>
      <xdr:rowOff>71437</xdr:rowOff>
    </xdr:from>
    <xdr:to>
      <xdr:col>2</xdr:col>
      <xdr:colOff>7187</xdr:colOff>
      <xdr:row>21</xdr:row>
      <xdr:rowOff>12154</xdr:rowOff>
    </xdr:to>
    <xdr:pic>
      <xdr:nvPicPr>
        <xdr:cNvPr id="28" name="Grafik 2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2" y="1678781"/>
          <a:ext cx="1650249" cy="25719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193675</xdr:colOff>
      <xdr:row>5</xdr:row>
      <xdr:rowOff>98425</xdr:rowOff>
    </xdr:from>
    <xdr:to>
      <xdr:col>9</xdr:col>
      <xdr:colOff>107950</xdr:colOff>
      <xdr:row>6</xdr:row>
      <xdr:rowOff>117475</xdr:rowOff>
    </xdr:to>
    <xdr:sp macro="" textlink="">
      <xdr:nvSpPr>
        <xdr:cNvPr id="2" name="Ellipse 1"/>
        <xdr:cNvSpPr/>
      </xdr:nvSpPr>
      <xdr:spPr>
        <a:xfrm>
          <a:off x="3432175" y="1089025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187325</xdr:colOff>
      <xdr:row>14</xdr:row>
      <xdr:rowOff>95250</xdr:rowOff>
    </xdr:from>
    <xdr:to>
      <xdr:col>9</xdr:col>
      <xdr:colOff>101600</xdr:colOff>
      <xdr:row>15</xdr:row>
      <xdr:rowOff>114300</xdr:rowOff>
    </xdr:to>
    <xdr:sp macro="" textlink="">
      <xdr:nvSpPr>
        <xdr:cNvPr id="3" name="Ellipse 2"/>
        <xdr:cNvSpPr/>
      </xdr:nvSpPr>
      <xdr:spPr>
        <a:xfrm>
          <a:off x="3425825" y="2886075"/>
          <a:ext cx="209550" cy="21907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190500</xdr:colOff>
      <xdr:row>23</xdr:row>
      <xdr:rowOff>92075</xdr:rowOff>
    </xdr:from>
    <xdr:to>
      <xdr:col>9</xdr:col>
      <xdr:colOff>104775</xdr:colOff>
      <xdr:row>24</xdr:row>
      <xdr:rowOff>111125</xdr:rowOff>
    </xdr:to>
    <xdr:sp macro="" textlink="">
      <xdr:nvSpPr>
        <xdr:cNvPr id="4" name="Ellipse 3"/>
        <xdr:cNvSpPr/>
      </xdr:nvSpPr>
      <xdr:spPr>
        <a:xfrm>
          <a:off x="3429000" y="4683125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260350</xdr:colOff>
      <xdr:row>2</xdr:row>
      <xdr:rowOff>85725</xdr:rowOff>
    </xdr:from>
    <xdr:to>
      <xdr:col>15</xdr:col>
      <xdr:colOff>12700</xdr:colOff>
      <xdr:row>3</xdr:row>
      <xdr:rowOff>104775</xdr:rowOff>
    </xdr:to>
    <xdr:sp macro="" textlink="">
      <xdr:nvSpPr>
        <xdr:cNvPr id="5" name="Ellipse 4"/>
        <xdr:cNvSpPr/>
      </xdr:nvSpPr>
      <xdr:spPr>
        <a:xfrm>
          <a:off x="5108575" y="476250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254000</xdr:colOff>
      <xdr:row>5</xdr:row>
      <xdr:rowOff>88900</xdr:rowOff>
    </xdr:from>
    <xdr:to>
      <xdr:col>15</xdr:col>
      <xdr:colOff>6350</xdr:colOff>
      <xdr:row>6</xdr:row>
      <xdr:rowOff>107950</xdr:rowOff>
    </xdr:to>
    <xdr:sp macro="" textlink="">
      <xdr:nvSpPr>
        <xdr:cNvPr id="6" name="Ellipse 5"/>
        <xdr:cNvSpPr/>
      </xdr:nvSpPr>
      <xdr:spPr>
        <a:xfrm>
          <a:off x="5102225" y="1079500"/>
          <a:ext cx="209550" cy="21907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250825</xdr:colOff>
      <xdr:row>8</xdr:row>
      <xdr:rowOff>95250</xdr:rowOff>
    </xdr:from>
    <xdr:to>
      <xdr:col>15</xdr:col>
      <xdr:colOff>3175</xdr:colOff>
      <xdr:row>9</xdr:row>
      <xdr:rowOff>114300</xdr:rowOff>
    </xdr:to>
    <xdr:sp macro="" textlink="">
      <xdr:nvSpPr>
        <xdr:cNvPr id="7" name="Ellipse 6"/>
        <xdr:cNvSpPr/>
      </xdr:nvSpPr>
      <xdr:spPr>
        <a:xfrm>
          <a:off x="5099050" y="1685925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250825</xdr:colOff>
      <xdr:row>11</xdr:row>
      <xdr:rowOff>95250</xdr:rowOff>
    </xdr:from>
    <xdr:to>
      <xdr:col>15</xdr:col>
      <xdr:colOff>3175</xdr:colOff>
      <xdr:row>12</xdr:row>
      <xdr:rowOff>114300</xdr:rowOff>
    </xdr:to>
    <xdr:sp macro="" textlink="">
      <xdr:nvSpPr>
        <xdr:cNvPr id="8" name="Ellipse 7"/>
        <xdr:cNvSpPr/>
      </xdr:nvSpPr>
      <xdr:spPr>
        <a:xfrm>
          <a:off x="5099050" y="2286000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254000</xdr:colOff>
      <xdr:row>14</xdr:row>
      <xdr:rowOff>85725</xdr:rowOff>
    </xdr:from>
    <xdr:to>
      <xdr:col>15</xdr:col>
      <xdr:colOff>6350</xdr:colOff>
      <xdr:row>15</xdr:row>
      <xdr:rowOff>104775</xdr:rowOff>
    </xdr:to>
    <xdr:sp macro="" textlink="">
      <xdr:nvSpPr>
        <xdr:cNvPr id="9" name="Ellipse 8"/>
        <xdr:cNvSpPr/>
      </xdr:nvSpPr>
      <xdr:spPr>
        <a:xfrm>
          <a:off x="5102225" y="2876550"/>
          <a:ext cx="209550" cy="21907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88655</xdr:colOff>
      <xdr:row>2</xdr:row>
      <xdr:rowOff>90854</xdr:rowOff>
    </xdr:from>
    <xdr:to>
      <xdr:col>20</xdr:col>
      <xdr:colOff>298205</xdr:colOff>
      <xdr:row>3</xdr:row>
      <xdr:rowOff>109904</xdr:rowOff>
    </xdr:to>
    <xdr:sp macro="" textlink="">
      <xdr:nvSpPr>
        <xdr:cNvPr id="10" name="Ellipse 9"/>
        <xdr:cNvSpPr/>
      </xdr:nvSpPr>
      <xdr:spPr>
        <a:xfrm>
          <a:off x="6822830" y="481379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72537</xdr:colOff>
      <xdr:row>2</xdr:row>
      <xdr:rowOff>88656</xdr:rowOff>
    </xdr:from>
    <xdr:to>
      <xdr:col>21</xdr:col>
      <xdr:colOff>282087</xdr:colOff>
      <xdr:row>3</xdr:row>
      <xdr:rowOff>107706</xdr:rowOff>
    </xdr:to>
    <xdr:sp macro="" textlink="">
      <xdr:nvSpPr>
        <xdr:cNvPr id="11" name="Ellipse 10"/>
        <xdr:cNvSpPr/>
      </xdr:nvSpPr>
      <xdr:spPr>
        <a:xfrm>
          <a:off x="7187712" y="479181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98181</xdr:colOff>
      <xdr:row>5</xdr:row>
      <xdr:rowOff>76200</xdr:rowOff>
    </xdr:from>
    <xdr:to>
      <xdr:col>20</xdr:col>
      <xdr:colOff>307731</xdr:colOff>
      <xdr:row>6</xdr:row>
      <xdr:rowOff>95250</xdr:rowOff>
    </xdr:to>
    <xdr:sp macro="" textlink="">
      <xdr:nvSpPr>
        <xdr:cNvPr id="12" name="Ellipse 11"/>
        <xdr:cNvSpPr/>
      </xdr:nvSpPr>
      <xdr:spPr>
        <a:xfrm>
          <a:off x="6832356" y="1066800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85725</xdr:colOff>
      <xdr:row>5</xdr:row>
      <xdr:rowOff>76200</xdr:rowOff>
    </xdr:from>
    <xdr:to>
      <xdr:col>21</xdr:col>
      <xdr:colOff>295275</xdr:colOff>
      <xdr:row>6</xdr:row>
      <xdr:rowOff>95250</xdr:rowOff>
    </xdr:to>
    <xdr:sp macro="" textlink="">
      <xdr:nvSpPr>
        <xdr:cNvPr id="13" name="Ellipse 12"/>
        <xdr:cNvSpPr/>
      </xdr:nvSpPr>
      <xdr:spPr>
        <a:xfrm>
          <a:off x="7200900" y="1066800"/>
          <a:ext cx="209550" cy="21907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85725</xdr:colOff>
      <xdr:row>8</xdr:row>
      <xdr:rowOff>76200</xdr:rowOff>
    </xdr:from>
    <xdr:to>
      <xdr:col>20</xdr:col>
      <xdr:colOff>295275</xdr:colOff>
      <xdr:row>9</xdr:row>
      <xdr:rowOff>95250</xdr:rowOff>
    </xdr:to>
    <xdr:sp macro="" textlink="">
      <xdr:nvSpPr>
        <xdr:cNvPr id="14" name="Ellipse 13"/>
        <xdr:cNvSpPr/>
      </xdr:nvSpPr>
      <xdr:spPr>
        <a:xfrm>
          <a:off x="6819900" y="1666875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76200</xdr:colOff>
      <xdr:row>8</xdr:row>
      <xdr:rowOff>76200</xdr:rowOff>
    </xdr:from>
    <xdr:to>
      <xdr:col>21</xdr:col>
      <xdr:colOff>285750</xdr:colOff>
      <xdr:row>9</xdr:row>
      <xdr:rowOff>95250</xdr:rowOff>
    </xdr:to>
    <xdr:sp macro="" textlink="">
      <xdr:nvSpPr>
        <xdr:cNvPr id="15" name="Ellipse 14"/>
        <xdr:cNvSpPr/>
      </xdr:nvSpPr>
      <xdr:spPr>
        <a:xfrm>
          <a:off x="7191375" y="1666875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104775</xdr:colOff>
      <xdr:row>17</xdr:row>
      <xdr:rowOff>76200</xdr:rowOff>
    </xdr:from>
    <xdr:to>
      <xdr:col>20</xdr:col>
      <xdr:colOff>314325</xdr:colOff>
      <xdr:row>18</xdr:row>
      <xdr:rowOff>95250</xdr:rowOff>
    </xdr:to>
    <xdr:sp macro="" textlink="">
      <xdr:nvSpPr>
        <xdr:cNvPr id="16" name="Ellipse 15"/>
        <xdr:cNvSpPr/>
      </xdr:nvSpPr>
      <xdr:spPr>
        <a:xfrm>
          <a:off x="6838950" y="3467100"/>
          <a:ext cx="209550" cy="21907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104775</xdr:colOff>
      <xdr:row>14</xdr:row>
      <xdr:rowOff>73269</xdr:rowOff>
    </xdr:from>
    <xdr:to>
      <xdr:col>20</xdr:col>
      <xdr:colOff>314325</xdr:colOff>
      <xdr:row>15</xdr:row>
      <xdr:rowOff>92319</xdr:rowOff>
    </xdr:to>
    <xdr:sp macro="" textlink="">
      <xdr:nvSpPr>
        <xdr:cNvPr id="17" name="Ellipse 16"/>
        <xdr:cNvSpPr/>
      </xdr:nvSpPr>
      <xdr:spPr>
        <a:xfrm>
          <a:off x="6838950" y="2864094"/>
          <a:ext cx="209550" cy="21907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102577</xdr:colOff>
      <xdr:row>11</xdr:row>
      <xdr:rowOff>78398</xdr:rowOff>
    </xdr:from>
    <xdr:to>
      <xdr:col>20</xdr:col>
      <xdr:colOff>312127</xdr:colOff>
      <xdr:row>12</xdr:row>
      <xdr:rowOff>97448</xdr:rowOff>
    </xdr:to>
    <xdr:sp macro="" textlink="">
      <xdr:nvSpPr>
        <xdr:cNvPr id="18" name="Ellipse 17"/>
        <xdr:cNvSpPr/>
      </xdr:nvSpPr>
      <xdr:spPr>
        <a:xfrm>
          <a:off x="6836752" y="2269148"/>
          <a:ext cx="209550" cy="21907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84992</xdr:colOff>
      <xdr:row>14</xdr:row>
      <xdr:rowOff>78398</xdr:rowOff>
    </xdr:from>
    <xdr:to>
      <xdr:col>21</xdr:col>
      <xdr:colOff>294542</xdr:colOff>
      <xdr:row>15</xdr:row>
      <xdr:rowOff>97448</xdr:rowOff>
    </xdr:to>
    <xdr:sp macro="" textlink="">
      <xdr:nvSpPr>
        <xdr:cNvPr id="19" name="Ellipse 18"/>
        <xdr:cNvSpPr/>
      </xdr:nvSpPr>
      <xdr:spPr>
        <a:xfrm>
          <a:off x="7200167" y="2869223"/>
          <a:ext cx="209550" cy="21907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85725</xdr:colOff>
      <xdr:row>11</xdr:row>
      <xdr:rowOff>76200</xdr:rowOff>
    </xdr:from>
    <xdr:to>
      <xdr:col>21</xdr:col>
      <xdr:colOff>295275</xdr:colOff>
      <xdr:row>12</xdr:row>
      <xdr:rowOff>95250</xdr:rowOff>
    </xdr:to>
    <xdr:sp macro="" textlink="">
      <xdr:nvSpPr>
        <xdr:cNvPr id="20" name="Ellipse 19"/>
        <xdr:cNvSpPr/>
      </xdr:nvSpPr>
      <xdr:spPr>
        <a:xfrm>
          <a:off x="7200900" y="2266950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92319</xdr:colOff>
      <xdr:row>17</xdr:row>
      <xdr:rowOff>85725</xdr:rowOff>
    </xdr:from>
    <xdr:to>
      <xdr:col>21</xdr:col>
      <xdr:colOff>301869</xdr:colOff>
      <xdr:row>18</xdr:row>
      <xdr:rowOff>104775</xdr:rowOff>
    </xdr:to>
    <xdr:sp macro="" textlink="">
      <xdr:nvSpPr>
        <xdr:cNvPr id="21" name="Ellipse 20"/>
        <xdr:cNvSpPr/>
      </xdr:nvSpPr>
      <xdr:spPr>
        <a:xfrm>
          <a:off x="7207494" y="3476625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94518</xdr:colOff>
      <xdr:row>26</xdr:row>
      <xdr:rowOff>87923</xdr:rowOff>
    </xdr:from>
    <xdr:to>
      <xdr:col>21</xdr:col>
      <xdr:colOff>304068</xdr:colOff>
      <xdr:row>27</xdr:row>
      <xdr:rowOff>106973</xdr:rowOff>
    </xdr:to>
    <xdr:sp macro="" textlink="">
      <xdr:nvSpPr>
        <xdr:cNvPr id="22" name="Ellipse 21"/>
        <xdr:cNvSpPr/>
      </xdr:nvSpPr>
      <xdr:spPr>
        <a:xfrm>
          <a:off x="7209693" y="5279048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115033</xdr:colOff>
      <xdr:row>26</xdr:row>
      <xdr:rowOff>95250</xdr:rowOff>
    </xdr:from>
    <xdr:to>
      <xdr:col>20</xdr:col>
      <xdr:colOff>324583</xdr:colOff>
      <xdr:row>27</xdr:row>
      <xdr:rowOff>114300</xdr:rowOff>
    </xdr:to>
    <xdr:sp macro="" textlink="">
      <xdr:nvSpPr>
        <xdr:cNvPr id="23" name="Ellipse 22"/>
        <xdr:cNvSpPr/>
      </xdr:nvSpPr>
      <xdr:spPr>
        <a:xfrm>
          <a:off x="6849208" y="5286375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141410</xdr:colOff>
      <xdr:row>23</xdr:row>
      <xdr:rowOff>87923</xdr:rowOff>
    </xdr:from>
    <xdr:to>
      <xdr:col>20</xdr:col>
      <xdr:colOff>350960</xdr:colOff>
      <xdr:row>24</xdr:row>
      <xdr:rowOff>106973</xdr:rowOff>
    </xdr:to>
    <xdr:sp macro="" textlink="">
      <xdr:nvSpPr>
        <xdr:cNvPr id="24" name="Ellipse 23"/>
        <xdr:cNvSpPr/>
      </xdr:nvSpPr>
      <xdr:spPr>
        <a:xfrm>
          <a:off x="6875585" y="4678973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102577</xdr:colOff>
      <xdr:row>20</xdr:row>
      <xdr:rowOff>83527</xdr:rowOff>
    </xdr:from>
    <xdr:to>
      <xdr:col>20</xdr:col>
      <xdr:colOff>312127</xdr:colOff>
      <xdr:row>21</xdr:row>
      <xdr:rowOff>102577</xdr:rowOff>
    </xdr:to>
    <xdr:sp macro="" textlink="">
      <xdr:nvSpPr>
        <xdr:cNvPr id="25" name="Ellipse 24"/>
        <xdr:cNvSpPr/>
      </xdr:nvSpPr>
      <xdr:spPr>
        <a:xfrm>
          <a:off x="6836752" y="4074502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87923</xdr:colOff>
      <xdr:row>20</xdr:row>
      <xdr:rowOff>85725</xdr:rowOff>
    </xdr:from>
    <xdr:to>
      <xdr:col>21</xdr:col>
      <xdr:colOff>297473</xdr:colOff>
      <xdr:row>21</xdr:row>
      <xdr:rowOff>104775</xdr:rowOff>
    </xdr:to>
    <xdr:sp macro="" textlink="">
      <xdr:nvSpPr>
        <xdr:cNvPr id="26" name="Ellipse 25"/>
        <xdr:cNvSpPr/>
      </xdr:nvSpPr>
      <xdr:spPr>
        <a:xfrm>
          <a:off x="7203098" y="4076700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80596</xdr:colOff>
      <xdr:row>23</xdr:row>
      <xdr:rowOff>85725</xdr:rowOff>
    </xdr:from>
    <xdr:to>
      <xdr:col>21</xdr:col>
      <xdr:colOff>290146</xdr:colOff>
      <xdr:row>24</xdr:row>
      <xdr:rowOff>104775</xdr:rowOff>
    </xdr:to>
    <xdr:sp macro="" textlink="">
      <xdr:nvSpPr>
        <xdr:cNvPr id="27" name="Ellipse 26"/>
        <xdr:cNvSpPr/>
      </xdr:nvSpPr>
      <xdr:spPr>
        <a:xfrm>
          <a:off x="7195771" y="4676775"/>
          <a:ext cx="209550" cy="21907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241300</xdr:colOff>
      <xdr:row>17</xdr:row>
      <xdr:rowOff>85725</xdr:rowOff>
    </xdr:from>
    <xdr:to>
      <xdr:col>14</xdr:col>
      <xdr:colOff>454025</xdr:colOff>
      <xdr:row>18</xdr:row>
      <xdr:rowOff>104775</xdr:rowOff>
    </xdr:to>
    <xdr:sp macro="" textlink="">
      <xdr:nvSpPr>
        <xdr:cNvPr id="28" name="Ellipse 27"/>
        <xdr:cNvSpPr/>
      </xdr:nvSpPr>
      <xdr:spPr>
        <a:xfrm>
          <a:off x="5089525" y="3476625"/>
          <a:ext cx="212725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250825</xdr:colOff>
      <xdr:row>20</xdr:row>
      <xdr:rowOff>88900</xdr:rowOff>
    </xdr:from>
    <xdr:to>
      <xdr:col>15</xdr:col>
      <xdr:colOff>3175</xdr:colOff>
      <xdr:row>21</xdr:row>
      <xdr:rowOff>107950</xdr:rowOff>
    </xdr:to>
    <xdr:sp macro="" textlink="">
      <xdr:nvSpPr>
        <xdr:cNvPr id="29" name="Ellipse 28"/>
        <xdr:cNvSpPr/>
      </xdr:nvSpPr>
      <xdr:spPr>
        <a:xfrm>
          <a:off x="5099050" y="4079875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254000</xdr:colOff>
      <xdr:row>23</xdr:row>
      <xdr:rowOff>92075</xdr:rowOff>
    </xdr:from>
    <xdr:to>
      <xdr:col>15</xdr:col>
      <xdr:colOff>6350</xdr:colOff>
      <xdr:row>24</xdr:row>
      <xdr:rowOff>111125</xdr:rowOff>
    </xdr:to>
    <xdr:sp macro="" textlink="">
      <xdr:nvSpPr>
        <xdr:cNvPr id="30" name="Ellipse 29"/>
        <xdr:cNvSpPr/>
      </xdr:nvSpPr>
      <xdr:spPr>
        <a:xfrm>
          <a:off x="5102225" y="4683125"/>
          <a:ext cx="209550" cy="21907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247650</xdr:colOff>
      <xdr:row>26</xdr:row>
      <xdr:rowOff>92075</xdr:rowOff>
    </xdr:from>
    <xdr:to>
      <xdr:col>15</xdr:col>
      <xdr:colOff>3175</xdr:colOff>
      <xdr:row>27</xdr:row>
      <xdr:rowOff>111125</xdr:rowOff>
    </xdr:to>
    <xdr:sp macro="" textlink="">
      <xdr:nvSpPr>
        <xdr:cNvPr id="31" name="Ellipse 30"/>
        <xdr:cNvSpPr/>
      </xdr:nvSpPr>
      <xdr:spPr>
        <a:xfrm>
          <a:off x="5095875" y="5283200"/>
          <a:ext cx="212725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0</xdr:col>
      <xdr:colOff>0</xdr:colOff>
      <xdr:row>8</xdr:row>
      <xdr:rowOff>130968</xdr:rowOff>
    </xdr:from>
    <xdr:to>
      <xdr:col>1</xdr:col>
      <xdr:colOff>1245436</xdr:colOff>
      <xdr:row>21</xdr:row>
      <xdr:rowOff>71685</xdr:rowOff>
    </xdr:to>
    <xdr:pic>
      <xdr:nvPicPr>
        <xdr:cNvPr id="32" name="Grafik 3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38312"/>
          <a:ext cx="1650249" cy="25719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193675</xdr:colOff>
      <xdr:row>5</xdr:row>
      <xdr:rowOff>98425</xdr:rowOff>
    </xdr:from>
    <xdr:to>
      <xdr:col>9</xdr:col>
      <xdr:colOff>107950</xdr:colOff>
      <xdr:row>6</xdr:row>
      <xdr:rowOff>117475</xdr:rowOff>
    </xdr:to>
    <xdr:sp macro="" textlink="">
      <xdr:nvSpPr>
        <xdr:cNvPr id="2" name="Ellipse 1"/>
        <xdr:cNvSpPr/>
      </xdr:nvSpPr>
      <xdr:spPr>
        <a:xfrm>
          <a:off x="3432175" y="1089025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187325</xdr:colOff>
      <xdr:row>17</xdr:row>
      <xdr:rowOff>95250</xdr:rowOff>
    </xdr:from>
    <xdr:to>
      <xdr:col>9</xdr:col>
      <xdr:colOff>101600</xdr:colOff>
      <xdr:row>18</xdr:row>
      <xdr:rowOff>114300</xdr:rowOff>
    </xdr:to>
    <xdr:sp macro="" textlink="">
      <xdr:nvSpPr>
        <xdr:cNvPr id="3" name="Ellipse 2"/>
        <xdr:cNvSpPr/>
      </xdr:nvSpPr>
      <xdr:spPr>
        <a:xfrm>
          <a:off x="3425825" y="2886075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190500</xdr:colOff>
      <xdr:row>29</xdr:row>
      <xdr:rowOff>92075</xdr:rowOff>
    </xdr:from>
    <xdr:to>
      <xdr:col>9</xdr:col>
      <xdr:colOff>104775</xdr:colOff>
      <xdr:row>30</xdr:row>
      <xdr:rowOff>111125</xdr:rowOff>
    </xdr:to>
    <xdr:sp macro="" textlink="">
      <xdr:nvSpPr>
        <xdr:cNvPr id="4" name="Ellipse 3"/>
        <xdr:cNvSpPr/>
      </xdr:nvSpPr>
      <xdr:spPr>
        <a:xfrm>
          <a:off x="3429000" y="4683125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260350</xdr:colOff>
      <xdr:row>2</xdr:row>
      <xdr:rowOff>85725</xdr:rowOff>
    </xdr:from>
    <xdr:to>
      <xdr:col>15</xdr:col>
      <xdr:colOff>12700</xdr:colOff>
      <xdr:row>3</xdr:row>
      <xdr:rowOff>104775</xdr:rowOff>
    </xdr:to>
    <xdr:sp macro="" textlink="">
      <xdr:nvSpPr>
        <xdr:cNvPr id="5" name="Ellipse 4"/>
        <xdr:cNvSpPr/>
      </xdr:nvSpPr>
      <xdr:spPr>
        <a:xfrm>
          <a:off x="5108575" y="476250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254000</xdr:colOff>
      <xdr:row>5</xdr:row>
      <xdr:rowOff>88900</xdr:rowOff>
    </xdr:from>
    <xdr:to>
      <xdr:col>15</xdr:col>
      <xdr:colOff>6350</xdr:colOff>
      <xdr:row>6</xdr:row>
      <xdr:rowOff>107950</xdr:rowOff>
    </xdr:to>
    <xdr:sp macro="" textlink="">
      <xdr:nvSpPr>
        <xdr:cNvPr id="6" name="Ellipse 5"/>
        <xdr:cNvSpPr/>
      </xdr:nvSpPr>
      <xdr:spPr>
        <a:xfrm>
          <a:off x="5102225" y="1079500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250825</xdr:colOff>
      <xdr:row>8</xdr:row>
      <xdr:rowOff>95250</xdr:rowOff>
    </xdr:from>
    <xdr:to>
      <xdr:col>15</xdr:col>
      <xdr:colOff>3175</xdr:colOff>
      <xdr:row>9</xdr:row>
      <xdr:rowOff>114300</xdr:rowOff>
    </xdr:to>
    <xdr:sp macro="" textlink="">
      <xdr:nvSpPr>
        <xdr:cNvPr id="7" name="Ellipse 6"/>
        <xdr:cNvSpPr/>
      </xdr:nvSpPr>
      <xdr:spPr>
        <a:xfrm>
          <a:off x="5099050" y="1685925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250825</xdr:colOff>
      <xdr:row>14</xdr:row>
      <xdr:rowOff>95250</xdr:rowOff>
    </xdr:from>
    <xdr:to>
      <xdr:col>15</xdr:col>
      <xdr:colOff>3175</xdr:colOff>
      <xdr:row>15</xdr:row>
      <xdr:rowOff>114300</xdr:rowOff>
    </xdr:to>
    <xdr:sp macro="" textlink="">
      <xdr:nvSpPr>
        <xdr:cNvPr id="8" name="Ellipse 7"/>
        <xdr:cNvSpPr/>
      </xdr:nvSpPr>
      <xdr:spPr>
        <a:xfrm>
          <a:off x="5099050" y="2286000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301625</xdr:colOff>
      <xdr:row>17</xdr:row>
      <xdr:rowOff>61913</xdr:rowOff>
    </xdr:from>
    <xdr:to>
      <xdr:col>15</xdr:col>
      <xdr:colOff>53975</xdr:colOff>
      <xdr:row>18</xdr:row>
      <xdr:rowOff>80963</xdr:rowOff>
    </xdr:to>
    <xdr:sp macro="" textlink="">
      <xdr:nvSpPr>
        <xdr:cNvPr id="9" name="Ellipse 8"/>
        <xdr:cNvSpPr/>
      </xdr:nvSpPr>
      <xdr:spPr>
        <a:xfrm>
          <a:off x="5421313" y="3490913"/>
          <a:ext cx="204787" cy="221456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88655</xdr:colOff>
      <xdr:row>2</xdr:row>
      <xdr:rowOff>90854</xdr:rowOff>
    </xdr:from>
    <xdr:to>
      <xdr:col>20</xdr:col>
      <xdr:colOff>298205</xdr:colOff>
      <xdr:row>3</xdr:row>
      <xdr:rowOff>109904</xdr:rowOff>
    </xdr:to>
    <xdr:sp macro="" textlink="">
      <xdr:nvSpPr>
        <xdr:cNvPr id="10" name="Ellipse 9"/>
        <xdr:cNvSpPr/>
      </xdr:nvSpPr>
      <xdr:spPr>
        <a:xfrm>
          <a:off x="6822830" y="481379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72537</xdr:colOff>
      <xdr:row>2</xdr:row>
      <xdr:rowOff>88656</xdr:rowOff>
    </xdr:from>
    <xdr:to>
      <xdr:col>21</xdr:col>
      <xdr:colOff>282087</xdr:colOff>
      <xdr:row>3</xdr:row>
      <xdr:rowOff>107706</xdr:rowOff>
    </xdr:to>
    <xdr:sp macro="" textlink="">
      <xdr:nvSpPr>
        <xdr:cNvPr id="11" name="Ellipse 10"/>
        <xdr:cNvSpPr/>
      </xdr:nvSpPr>
      <xdr:spPr>
        <a:xfrm>
          <a:off x="7187712" y="479181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98181</xdr:colOff>
      <xdr:row>5</xdr:row>
      <xdr:rowOff>76200</xdr:rowOff>
    </xdr:from>
    <xdr:to>
      <xdr:col>20</xdr:col>
      <xdr:colOff>307731</xdr:colOff>
      <xdr:row>6</xdr:row>
      <xdr:rowOff>95250</xdr:rowOff>
    </xdr:to>
    <xdr:sp macro="" textlink="">
      <xdr:nvSpPr>
        <xdr:cNvPr id="12" name="Ellipse 11"/>
        <xdr:cNvSpPr/>
      </xdr:nvSpPr>
      <xdr:spPr>
        <a:xfrm>
          <a:off x="6832356" y="1066800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85725</xdr:colOff>
      <xdr:row>5</xdr:row>
      <xdr:rowOff>76200</xdr:rowOff>
    </xdr:from>
    <xdr:to>
      <xdr:col>21</xdr:col>
      <xdr:colOff>295275</xdr:colOff>
      <xdr:row>6</xdr:row>
      <xdr:rowOff>95250</xdr:rowOff>
    </xdr:to>
    <xdr:sp macro="" textlink="">
      <xdr:nvSpPr>
        <xdr:cNvPr id="13" name="Ellipse 12"/>
        <xdr:cNvSpPr/>
      </xdr:nvSpPr>
      <xdr:spPr>
        <a:xfrm>
          <a:off x="7200900" y="1066800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109537</xdr:colOff>
      <xdr:row>8</xdr:row>
      <xdr:rowOff>100013</xdr:rowOff>
    </xdr:from>
    <xdr:to>
      <xdr:col>20</xdr:col>
      <xdr:colOff>319087</xdr:colOff>
      <xdr:row>9</xdr:row>
      <xdr:rowOff>119063</xdr:rowOff>
    </xdr:to>
    <xdr:sp macro="" textlink="">
      <xdr:nvSpPr>
        <xdr:cNvPr id="14" name="Ellipse 13"/>
        <xdr:cNvSpPr/>
      </xdr:nvSpPr>
      <xdr:spPr>
        <a:xfrm>
          <a:off x="6860381" y="1707357"/>
          <a:ext cx="209550" cy="221456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64294</xdr:colOff>
      <xdr:row>8</xdr:row>
      <xdr:rowOff>100013</xdr:rowOff>
    </xdr:from>
    <xdr:to>
      <xdr:col>21</xdr:col>
      <xdr:colOff>273844</xdr:colOff>
      <xdr:row>9</xdr:row>
      <xdr:rowOff>119063</xdr:rowOff>
    </xdr:to>
    <xdr:sp macro="" textlink="">
      <xdr:nvSpPr>
        <xdr:cNvPr id="15" name="Ellipse 14"/>
        <xdr:cNvSpPr/>
      </xdr:nvSpPr>
      <xdr:spPr>
        <a:xfrm>
          <a:off x="7196138" y="1707357"/>
          <a:ext cx="209550" cy="221456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104775</xdr:colOff>
      <xdr:row>20</xdr:row>
      <xdr:rowOff>76200</xdr:rowOff>
    </xdr:from>
    <xdr:to>
      <xdr:col>20</xdr:col>
      <xdr:colOff>314325</xdr:colOff>
      <xdr:row>21</xdr:row>
      <xdr:rowOff>95250</xdr:rowOff>
    </xdr:to>
    <xdr:sp macro="" textlink="">
      <xdr:nvSpPr>
        <xdr:cNvPr id="16" name="Ellipse 15"/>
        <xdr:cNvSpPr/>
      </xdr:nvSpPr>
      <xdr:spPr>
        <a:xfrm>
          <a:off x="7355681" y="4112419"/>
          <a:ext cx="209550" cy="221456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104775</xdr:colOff>
      <xdr:row>17</xdr:row>
      <xdr:rowOff>73269</xdr:rowOff>
    </xdr:from>
    <xdr:to>
      <xdr:col>20</xdr:col>
      <xdr:colOff>314325</xdr:colOff>
      <xdr:row>18</xdr:row>
      <xdr:rowOff>92319</xdr:rowOff>
    </xdr:to>
    <xdr:sp macro="" textlink="">
      <xdr:nvSpPr>
        <xdr:cNvPr id="17" name="Ellipse 16"/>
        <xdr:cNvSpPr/>
      </xdr:nvSpPr>
      <xdr:spPr>
        <a:xfrm>
          <a:off x="6838950" y="2864094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102577</xdr:colOff>
      <xdr:row>14</xdr:row>
      <xdr:rowOff>78398</xdr:rowOff>
    </xdr:from>
    <xdr:to>
      <xdr:col>20</xdr:col>
      <xdr:colOff>312127</xdr:colOff>
      <xdr:row>15</xdr:row>
      <xdr:rowOff>97448</xdr:rowOff>
    </xdr:to>
    <xdr:sp macro="" textlink="">
      <xdr:nvSpPr>
        <xdr:cNvPr id="18" name="Ellipse 17"/>
        <xdr:cNvSpPr/>
      </xdr:nvSpPr>
      <xdr:spPr>
        <a:xfrm>
          <a:off x="6836752" y="2269148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84992</xdr:colOff>
      <xdr:row>17</xdr:row>
      <xdr:rowOff>78398</xdr:rowOff>
    </xdr:from>
    <xdr:to>
      <xdr:col>21</xdr:col>
      <xdr:colOff>294542</xdr:colOff>
      <xdr:row>18</xdr:row>
      <xdr:rowOff>97448</xdr:rowOff>
    </xdr:to>
    <xdr:sp macro="" textlink="">
      <xdr:nvSpPr>
        <xdr:cNvPr id="19" name="Ellipse 18"/>
        <xdr:cNvSpPr/>
      </xdr:nvSpPr>
      <xdr:spPr>
        <a:xfrm>
          <a:off x="7200167" y="2869223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85725</xdr:colOff>
      <xdr:row>14</xdr:row>
      <xdr:rowOff>76200</xdr:rowOff>
    </xdr:from>
    <xdr:to>
      <xdr:col>21</xdr:col>
      <xdr:colOff>295275</xdr:colOff>
      <xdr:row>15</xdr:row>
      <xdr:rowOff>95250</xdr:rowOff>
    </xdr:to>
    <xdr:sp macro="" textlink="">
      <xdr:nvSpPr>
        <xdr:cNvPr id="20" name="Ellipse 19"/>
        <xdr:cNvSpPr/>
      </xdr:nvSpPr>
      <xdr:spPr>
        <a:xfrm>
          <a:off x="7200900" y="2266950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92319</xdr:colOff>
      <xdr:row>20</xdr:row>
      <xdr:rowOff>85725</xdr:rowOff>
    </xdr:from>
    <xdr:to>
      <xdr:col>21</xdr:col>
      <xdr:colOff>301869</xdr:colOff>
      <xdr:row>21</xdr:row>
      <xdr:rowOff>104775</xdr:rowOff>
    </xdr:to>
    <xdr:sp macro="" textlink="">
      <xdr:nvSpPr>
        <xdr:cNvPr id="21" name="Ellipse 20"/>
        <xdr:cNvSpPr/>
      </xdr:nvSpPr>
      <xdr:spPr>
        <a:xfrm>
          <a:off x="7207494" y="3476625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94518</xdr:colOff>
      <xdr:row>32</xdr:row>
      <xdr:rowOff>87923</xdr:rowOff>
    </xdr:from>
    <xdr:to>
      <xdr:col>21</xdr:col>
      <xdr:colOff>304068</xdr:colOff>
      <xdr:row>33</xdr:row>
      <xdr:rowOff>106973</xdr:rowOff>
    </xdr:to>
    <xdr:sp macro="" textlink="">
      <xdr:nvSpPr>
        <xdr:cNvPr id="22" name="Ellipse 21"/>
        <xdr:cNvSpPr/>
      </xdr:nvSpPr>
      <xdr:spPr>
        <a:xfrm>
          <a:off x="7209693" y="5279048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115033</xdr:colOff>
      <xdr:row>32</xdr:row>
      <xdr:rowOff>95250</xdr:rowOff>
    </xdr:from>
    <xdr:to>
      <xdr:col>20</xdr:col>
      <xdr:colOff>324583</xdr:colOff>
      <xdr:row>33</xdr:row>
      <xdr:rowOff>114300</xdr:rowOff>
    </xdr:to>
    <xdr:sp macro="" textlink="">
      <xdr:nvSpPr>
        <xdr:cNvPr id="23" name="Ellipse 22"/>
        <xdr:cNvSpPr/>
      </xdr:nvSpPr>
      <xdr:spPr>
        <a:xfrm>
          <a:off x="6849208" y="5286375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141410</xdr:colOff>
      <xdr:row>29</xdr:row>
      <xdr:rowOff>87923</xdr:rowOff>
    </xdr:from>
    <xdr:to>
      <xdr:col>20</xdr:col>
      <xdr:colOff>350960</xdr:colOff>
      <xdr:row>30</xdr:row>
      <xdr:rowOff>106973</xdr:rowOff>
    </xdr:to>
    <xdr:sp macro="" textlink="">
      <xdr:nvSpPr>
        <xdr:cNvPr id="24" name="Ellipse 23"/>
        <xdr:cNvSpPr/>
      </xdr:nvSpPr>
      <xdr:spPr>
        <a:xfrm>
          <a:off x="6875585" y="4678973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102577</xdr:colOff>
      <xdr:row>26</xdr:row>
      <xdr:rowOff>83527</xdr:rowOff>
    </xdr:from>
    <xdr:to>
      <xdr:col>20</xdr:col>
      <xdr:colOff>312127</xdr:colOff>
      <xdr:row>27</xdr:row>
      <xdr:rowOff>102577</xdr:rowOff>
    </xdr:to>
    <xdr:sp macro="" textlink="">
      <xdr:nvSpPr>
        <xdr:cNvPr id="25" name="Ellipse 24"/>
        <xdr:cNvSpPr/>
      </xdr:nvSpPr>
      <xdr:spPr>
        <a:xfrm>
          <a:off x="6836752" y="4074502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87923</xdr:colOff>
      <xdr:row>26</xdr:row>
      <xdr:rowOff>85725</xdr:rowOff>
    </xdr:from>
    <xdr:to>
      <xdr:col>21</xdr:col>
      <xdr:colOff>297473</xdr:colOff>
      <xdr:row>27</xdr:row>
      <xdr:rowOff>104775</xdr:rowOff>
    </xdr:to>
    <xdr:sp macro="" textlink="">
      <xdr:nvSpPr>
        <xdr:cNvPr id="26" name="Ellipse 25"/>
        <xdr:cNvSpPr/>
      </xdr:nvSpPr>
      <xdr:spPr>
        <a:xfrm>
          <a:off x="7719829" y="5336381"/>
          <a:ext cx="209550" cy="221457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80596</xdr:colOff>
      <xdr:row>29</xdr:row>
      <xdr:rowOff>85725</xdr:rowOff>
    </xdr:from>
    <xdr:to>
      <xdr:col>21</xdr:col>
      <xdr:colOff>290146</xdr:colOff>
      <xdr:row>30</xdr:row>
      <xdr:rowOff>104775</xdr:rowOff>
    </xdr:to>
    <xdr:sp macro="" textlink="">
      <xdr:nvSpPr>
        <xdr:cNvPr id="27" name="Ellipse 26"/>
        <xdr:cNvSpPr/>
      </xdr:nvSpPr>
      <xdr:spPr>
        <a:xfrm>
          <a:off x="7195771" y="4676775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241300</xdr:colOff>
      <xdr:row>20</xdr:row>
      <xdr:rowOff>85725</xdr:rowOff>
    </xdr:from>
    <xdr:to>
      <xdr:col>14</xdr:col>
      <xdr:colOff>454025</xdr:colOff>
      <xdr:row>21</xdr:row>
      <xdr:rowOff>104775</xdr:rowOff>
    </xdr:to>
    <xdr:sp macro="" textlink="">
      <xdr:nvSpPr>
        <xdr:cNvPr id="28" name="Ellipse 27"/>
        <xdr:cNvSpPr/>
      </xdr:nvSpPr>
      <xdr:spPr>
        <a:xfrm>
          <a:off x="5089525" y="3476625"/>
          <a:ext cx="212725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250825</xdr:colOff>
      <xdr:row>26</xdr:row>
      <xdr:rowOff>88900</xdr:rowOff>
    </xdr:from>
    <xdr:to>
      <xdr:col>15</xdr:col>
      <xdr:colOff>3175</xdr:colOff>
      <xdr:row>27</xdr:row>
      <xdr:rowOff>107950</xdr:rowOff>
    </xdr:to>
    <xdr:sp macro="" textlink="">
      <xdr:nvSpPr>
        <xdr:cNvPr id="29" name="Ellipse 28"/>
        <xdr:cNvSpPr/>
      </xdr:nvSpPr>
      <xdr:spPr>
        <a:xfrm>
          <a:off x="5099050" y="4079875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254000</xdr:colOff>
      <xdr:row>29</xdr:row>
      <xdr:rowOff>92075</xdr:rowOff>
    </xdr:from>
    <xdr:to>
      <xdr:col>15</xdr:col>
      <xdr:colOff>6350</xdr:colOff>
      <xdr:row>30</xdr:row>
      <xdr:rowOff>111125</xdr:rowOff>
    </xdr:to>
    <xdr:sp macro="" textlink="">
      <xdr:nvSpPr>
        <xdr:cNvPr id="30" name="Ellipse 29"/>
        <xdr:cNvSpPr/>
      </xdr:nvSpPr>
      <xdr:spPr>
        <a:xfrm>
          <a:off x="5102225" y="4683125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247650</xdr:colOff>
      <xdr:row>32</xdr:row>
      <xdr:rowOff>92075</xdr:rowOff>
    </xdr:from>
    <xdr:to>
      <xdr:col>15</xdr:col>
      <xdr:colOff>3175</xdr:colOff>
      <xdr:row>33</xdr:row>
      <xdr:rowOff>111125</xdr:rowOff>
    </xdr:to>
    <xdr:sp macro="" textlink="">
      <xdr:nvSpPr>
        <xdr:cNvPr id="31" name="Ellipse 30"/>
        <xdr:cNvSpPr/>
      </xdr:nvSpPr>
      <xdr:spPr>
        <a:xfrm>
          <a:off x="5095875" y="5283200"/>
          <a:ext cx="212725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250825</xdr:colOff>
      <xdr:row>11</xdr:row>
      <xdr:rowOff>95250</xdr:rowOff>
    </xdr:from>
    <xdr:to>
      <xdr:col>15</xdr:col>
      <xdr:colOff>3175</xdr:colOff>
      <xdr:row>12</xdr:row>
      <xdr:rowOff>114300</xdr:rowOff>
    </xdr:to>
    <xdr:sp macro="" textlink="">
      <xdr:nvSpPr>
        <xdr:cNvPr id="34" name="Ellipse 33"/>
        <xdr:cNvSpPr/>
      </xdr:nvSpPr>
      <xdr:spPr>
        <a:xfrm>
          <a:off x="5108575" y="1702594"/>
          <a:ext cx="204788" cy="22145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98181</xdr:colOff>
      <xdr:row>11</xdr:row>
      <xdr:rowOff>76200</xdr:rowOff>
    </xdr:from>
    <xdr:to>
      <xdr:col>20</xdr:col>
      <xdr:colOff>307731</xdr:colOff>
      <xdr:row>12</xdr:row>
      <xdr:rowOff>95250</xdr:rowOff>
    </xdr:to>
    <xdr:sp macro="" textlink="">
      <xdr:nvSpPr>
        <xdr:cNvPr id="35" name="Ellipse 34"/>
        <xdr:cNvSpPr/>
      </xdr:nvSpPr>
      <xdr:spPr>
        <a:xfrm>
          <a:off x="6849025" y="1076325"/>
          <a:ext cx="209550" cy="221456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85725</xdr:colOff>
      <xdr:row>11</xdr:row>
      <xdr:rowOff>76200</xdr:rowOff>
    </xdr:from>
    <xdr:to>
      <xdr:col>21</xdr:col>
      <xdr:colOff>295275</xdr:colOff>
      <xdr:row>12</xdr:row>
      <xdr:rowOff>95250</xdr:rowOff>
    </xdr:to>
    <xdr:sp macro="" textlink="">
      <xdr:nvSpPr>
        <xdr:cNvPr id="36" name="Ellipse 35"/>
        <xdr:cNvSpPr/>
      </xdr:nvSpPr>
      <xdr:spPr>
        <a:xfrm>
          <a:off x="7217569" y="1076325"/>
          <a:ext cx="209550" cy="221456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98181</xdr:colOff>
      <xdr:row>11</xdr:row>
      <xdr:rowOff>76200</xdr:rowOff>
    </xdr:from>
    <xdr:to>
      <xdr:col>20</xdr:col>
      <xdr:colOff>307731</xdr:colOff>
      <xdr:row>12</xdr:row>
      <xdr:rowOff>95250</xdr:rowOff>
    </xdr:to>
    <xdr:sp macro="" textlink="">
      <xdr:nvSpPr>
        <xdr:cNvPr id="37" name="Ellipse 36"/>
        <xdr:cNvSpPr/>
      </xdr:nvSpPr>
      <xdr:spPr>
        <a:xfrm>
          <a:off x="6849025" y="1076325"/>
          <a:ext cx="209550" cy="221456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85725</xdr:colOff>
      <xdr:row>11</xdr:row>
      <xdr:rowOff>76200</xdr:rowOff>
    </xdr:from>
    <xdr:to>
      <xdr:col>21</xdr:col>
      <xdr:colOff>295275</xdr:colOff>
      <xdr:row>12</xdr:row>
      <xdr:rowOff>95250</xdr:rowOff>
    </xdr:to>
    <xdr:sp macro="" textlink="">
      <xdr:nvSpPr>
        <xdr:cNvPr id="38" name="Ellipse 37"/>
        <xdr:cNvSpPr/>
      </xdr:nvSpPr>
      <xdr:spPr>
        <a:xfrm>
          <a:off x="7217569" y="1076325"/>
          <a:ext cx="209550" cy="22145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250825</xdr:colOff>
      <xdr:row>23</xdr:row>
      <xdr:rowOff>95250</xdr:rowOff>
    </xdr:from>
    <xdr:to>
      <xdr:col>15</xdr:col>
      <xdr:colOff>3175</xdr:colOff>
      <xdr:row>24</xdr:row>
      <xdr:rowOff>114300</xdr:rowOff>
    </xdr:to>
    <xdr:sp macro="" textlink="">
      <xdr:nvSpPr>
        <xdr:cNvPr id="39" name="Ellipse 38"/>
        <xdr:cNvSpPr/>
      </xdr:nvSpPr>
      <xdr:spPr>
        <a:xfrm>
          <a:off x="5108575" y="2309813"/>
          <a:ext cx="204788" cy="22145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250825</xdr:colOff>
      <xdr:row>23</xdr:row>
      <xdr:rowOff>95250</xdr:rowOff>
    </xdr:from>
    <xdr:to>
      <xdr:col>15</xdr:col>
      <xdr:colOff>3175</xdr:colOff>
      <xdr:row>24</xdr:row>
      <xdr:rowOff>114300</xdr:rowOff>
    </xdr:to>
    <xdr:sp macro="" textlink="">
      <xdr:nvSpPr>
        <xdr:cNvPr id="40" name="Ellipse 39"/>
        <xdr:cNvSpPr/>
      </xdr:nvSpPr>
      <xdr:spPr>
        <a:xfrm>
          <a:off x="5108575" y="2309813"/>
          <a:ext cx="204788" cy="22145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98181</xdr:colOff>
      <xdr:row>23</xdr:row>
      <xdr:rowOff>76200</xdr:rowOff>
    </xdr:from>
    <xdr:to>
      <xdr:col>20</xdr:col>
      <xdr:colOff>307731</xdr:colOff>
      <xdr:row>24</xdr:row>
      <xdr:rowOff>95250</xdr:rowOff>
    </xdr:to>
    <xdr:sp macro="" textlink="">
      <xdr:nvSpPr>
        <xdr:cNvPr id="41" name="Ellipse 40"/>
        <xdr:cNvSpPr/>
      </xdr:nvSpPr>
      <xdr:spPr>
        <a:xfrm>
          <a:off x="6849025" y="2290763"/>
          <a:ext cx="209550" cy="221456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85725</xdr:colOff>
      <xdr:row>23</xdr:row>
      <xdr:rowOff>76200</xdr:rowOff>
    </xdr:from>
    <xdr:to>
      <xdr:col>21</xdr:col>
      <xdr:colOff>295275</xdr:colOff>
      <xdr:row>24</xdr:row>
      <xdr:rowOff>95250</xdr:rowOff>
    </xdr:to>
    <xdr:sp macro="" textlink="">
      <xdr:nvSpPr>
        <xdr:cNvPr id="42" name="Ellipse 41"/>
        <xdr:cNvSpPr/>
      </xdr:nvSpPr>
      <xdr:spPr>
        <a:xfrm>
          <a:off x="7217569" y="2290763"/>
          <a:ext cx="209550" cy="221456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98181</xdr:colOff>
      <xdr:row>23</xdr:row>
      <xdr:rowOff>76200</xdr:rowOff>
    </xdr:from>
    <xdr:to>
      <xdr:col>20</xdr:col>
      <xdr:colOff>307731</xdr:colOff>
      <xdr:row>24</xdr:row>
      <xdr:rowOff>95250</xdr:rowOff>
    </xdr:to>
    <xdr:sp macro="" textlink="">
      <xdr:nvSpPr>
        <xdr:cNvPr id="43" name="Ellipse 42"/>
        <xdr:cNvSpPr/>
      </xdr:nvSpPr>
      <xdr:spPr>
        <a:xfrm>
          <a:off x="6849025" y="2290763"/>
          <a:ext cx="209550" cy="221456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85725</xdr:colOff>
      <xdr:row>23</xdr:row>
      <xdr:rowOff>76200</xdr:rowOff>
    </xdr:from>
    <xdr:to>
      <xdr:col>21</xdr:col>
      <xdr:colOff>295275</xdr:colOff>
      <xdr:row>24</xdr:row>
      <xdr:rowOff>95250</xdr:rowOff>
    </xdr:to>
    <xdr:sp macro="" textlink="">
      <xdr:nvSpPr>
        <xdr:cNvPr id="44" name="Ellipse 43"/>
        <xdr:cNvSpPr/>
      </xdr:nvSpPr>
      <xdr:spPr>
        <a:xfrm>
          <a:off x="7217569" y="2290763"/>
          <a:ext cx="209550" cy="22145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250825</xdr:colOff>
      <xdr:row>35</xdr:row>
      <xdr:rowOff>95250</xdr:rowOff>
    </xdr:from>
    <xdr:to>
      <xdr:col>15</xdr:col>
      <xdr:colOff>3175</xdr:colOff>
      <xdr:row>36</xdr:row>
      <xdr:rowOff>114300</xdr:rowOff>
    </xdr:to>
    <xdr:sp macro="" textlink="">
      <xdr:nvSpPr>
        <xdr:cNvPr id="45" name="Ellipse 44"/>
        <xdr:cNvSpPr/>
      </xdr:nvSpPr>
      <xdr:spPr>
        <a:xfrm>
          <a:off x="5108575" y="4738688"/>
          <a:ext cx="204788" cy="22145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250825</xdr:colOff>
      <xdr:row>35</xdr:row>
      <xdr:rowOff>95250</xdr:rowOff>
    </xdr:from>
    <xdr:to>
      <xdr:col>15</xdr:col>
      <xdr:colOff>3175</xdr:colOff>
      <xdr:row>36</xdr:row>
      <xdr:rowOff>114300</xdr:rowOff>
    </xdr:to>
    <xdr:sp macro="" textlink="">
      <xdr:nvSpPr>
        <xdr:cNvPr id="46" name="Ellipse 45"/>
        <xdr:cNvSpPr/>
      </xdr:nvSpPr>
      <xdr:spPr>
        <a:xfrm>
          <a:off x="5108575" y="4738688"/>
          <a:ext cx="204788" cy="22145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98181</xdr:colOff>
      <xdr:row>35</xdr:row>
      <xdr:rowOff>76200</xdr:rowOff>
    </xdr:from>
    <xdr:to>
      <xdr:col>20</xdr:col>
      <xdr:colOff>307731</xdr:colOff>
      <xdr:row>36</xdr:row>
      <xdr:rowOff>95250</xdr:rowOff>
    </xdr:to>
    <xdr:sp macro="" textlink="">
      <xdr:nvSpPr>
        <xdr:cNvPr id="47" name="Ellipse 46"/>
        <xdr:cNvSpPr/>
      </xdr:nvSpPr>
      <xdr:spPr>
        <a:xfrm>
          <a:off x="6849025" y="4719638"/>
          <a:ext cx="209550" cy="221456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85725</xdr:colOff>
      <xdr:row>35</xdr:row>
      <xdr:rowOff>76200</xdr:rowOff>
    </xdr:from>
    <xdr:to>
      <xdr:col>21</xdr:col>
      <xdr:colOff>295275</xdr:colOff>
      <xdr:row>36</xdr:row>
      <xdr:rowOff>95250</xdr:rowOff>
    </xdr:to>
    <xdr:sp macro="" textlink="">
      <xdr:nvSpPr>
        <xdr:cNvPr id="48" name="Ellipse 47"/>
        <xdr:cNvSpPr/>
      </xdr:nvSpPr>
      <xdr:spPr>
        <a:xfrm>
          <a:off x="7217569" y="4719638"/>
          <a:ext cx="209550" cy="221456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98181</xdr:colOff>
      <xdr:row>35</xdr:row>
      <xdr:rowOff>76200</xdr:rowOff>
    </xdr:from>
    <xdr:to>
      <xdr:col>20</xdr:col>
      <xdr:colOff>307731</xdr:colOff>
      <xdr:row>36</xdr:row>
      <xdr:rowOff>95250</xdr:rowOff>
    </xdr:to>
    <xdr:sp macro="" textlink="">
      <xdr:nvSpPr>
        <xdr:cNvPr id="49" name="Ellipse 48"/>
        <xdr:cNvSpPr/>
      </xdr:nvSpPr>
      <xdr:spPr>
        <a:xfrm>
          <a:off x="6849025" y="4719638"/>
          <a:ext cx="209550" cy="221456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85725</xdr:colOff>
      <xdr:row>35</xdr:row>
      <xdr:rowOff>76200</xdr:rowOff>
    </xdr:from>
    <xdr:to>
      <xdr:col>21</xdr:col>
      <xdr:colOff>295275</xdr:colOff>
      <xdr:row>36</xdr:row>
      <xdr:rowOff>95250</xdr:rowOff>
    </xdr:to>
    <xdr:sp macro="" textlink="">
      <xdr:nvSpPr>
        <xdr:cNvPr id="50" name="Ellipse 49"/>
        <xdr:cNvSpPr/>
      </xdr:nvSpPr>
      <xdr:spPr>
        <a:xfrm>
          <a:off x="7217569" y="4719638"/>
          <a:ext cx="209550" cy="22145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190500</xdr:colOff>
      <xdr:row>41</xdr:row>
      <xdr:rowOff>92075</xdr:rowOff>
    </xdr:from>
    <xdr:to>
      <xdr:col>9</xdr:col>
      <xdr:colOff>104775</xdr:colOff>
      <xdr:row>42</xdr:row>
      <xdr:rowOff>111125</xdr:rowOff>
    </xdr:to>
    <xdr:sp macro="" textlink="">
      <xdr:nvSpPr>
        <xdr:cNvPr id="51" name="Ellipse 50"/>
        <xdr:cNvSpPr/>
      </xdr:nvSpPr>
      <xdr:spPr>
        <a:xfrm>
          <a:off x="3440906" y="5949950"/>
          <a:ext cx="211932" cy="22145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94518</xdr:colOff>
      <xdr:row>44</xdr:row>
      <xdr:rowOff>87923</xdr:rowOff>
    </xdr:from>
    <xdr:to>
      <xdr:col>21</xdr:col>
      <xdr:colOff>304068</xdr:colOff>
      <xdr:row>45</xdr:row>
      <xdr:rowOff>106973</xdr:rowOff>
    </xdr:to>
    <xdr:sp macro="" textlink="">
      <xdr:nvSpPr>
        <xdr:cNvPr id="52" name="Ellipse 51"/>
        <xdr:cNvSpPr/>
      </xdr:nvSpPr>
      <xdr:spPr>
        <a:xfrm>
          <a:off x="7226362" y="6553017"/>
          <a:ext cx="209550" cy="221456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115033</xdr:colOff>
      <xdr:row>44</xdr:row>
      <xdr:rowOff>95250</xdr:rowOff>
    </xdr:from>
    <xdr:to>
      <xdr:col>20</xdr:col>
      <xdr:colOff>324583</xdr:colOff>
      <xdr:row>45</xdr:row>
      <xdr:rowOff>114300</xdr:rowOff>
    </xdr:to>
    <xdr:sp macro="" textlink="">
      <xdr:nvSpPr>
        <xdr:cNvPr id="53" name="Ellipse 52"/>
        <xdr:cNvSpPr/>
      </xdr:nvSpPr>
      <xdr:spPr>
        <a:xfrm>
          <a:off x="6865877" y="6560344"/>
          <a:ext cx="209550" cy="22145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141410</xdr:colOff>
      <xdr:row>41</xdr:row>
      <xdr:rowOff>87923</xdr:rowOff>
    </xdr:from>
    <xdr:to>
      <xdr:col>20</xdr:col>
      <xdr:colOff>350960</xdr:colOff>
      <xdr:row>42</xdr:row>
      <xdr:rowOff>106973</xdr:rowOff>
    </xdr:to>
    <xdr:sp macro="" textlink="">
      <xdr:nvSpPr>
        <xdr:cNvPr id="54" name="Ellipse 53"/>
        <xdr:cNvSpPr/>
      </xdr:nvSpPr>
      <xdr:spPr>
        <a:xfrm>
          <a:off x="6892254" y="5945798"/>
          <a:ext cx="209550" cy="22145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102577</xdr:colOff>
      <xdr:row>38</xdr:row>
      <xdr:rowOff>83527</xdr:rowOff>
    </xdr:from>
    <xdr:to>
      <xdr:col>20</xdr:col>
      <xdr:colOff>312127</xdr:colOff>
      <xdr:row>39</xdr:row>
      <xdr:rowOff>102577</xdr:rowOff>
    </xdr:to>
    <xdr:sp macro="" textlink="">
      <xdr:nvSpPr>
        <xdr:cNvPr id="55" name="Ellipse 54"/>
        <xdr:cNvSpPr/>
      </xdr:nvSpPr>
      <xdr:spPr>
        <a:xfrm>
          <a:off x="6853421" y="5334183"/>
          <a:ext cx="209550" cy="221457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87923</xdr:colOff>
      <xdr:row>38</xdr:row>
      <xdr:rowOff>85725</xdr:rowOff>
    </xdr:from>
    <xdr:to>
      <xdr:col>21</xdr:col>
      <xdr:colOff>297473</xdr:colOff>
      <xdr:row>39</xdr:row>
      <xdr:rowOff>104775</xdr:rowOff>
    </xdr:to>
    <xdr:sp macro="" textlink="">
      <xdr:nvSpPr>
        <xdr:cNvPr id="56" name="Ellipse 55"/>
        <xdr:cNvSpPr/>
      </xdr:nvSpPr>
      <xdr:spPr>
        <a:xfrm>
          <a:off x="7219767" y="5336381"/>
          <a:ext cx="209550" cy="221457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80596</xdr:colOff>
      <xdr:row>41</xdr:row>
      <xdr:rowOff>85725</xdr:rowOff>
    </xdr:from>
    <xdr:to>
      <xdr:col>21</xdr:col>
      <xdr:colOff>290146</xdr:colOff>
      <xdr:row>42</xdr:row>
      <xdr:rowOff>104775</xdr:rowOff>
    </xdr:to>
    <xdr:sp macro="" textlink="">
      <xdr:nvSpPr>
        <xdr:cNvPr id="57" name="Ellipse 56"/>
        <xdr:cNvSpPr/>
      </xdr:nvSpPr>
      <xdr:spPr>
        <a:xfrm>
          <a:off x="7212440" y="5943600"/>
          <a:ext cx="209550" cy="221456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250825</xdr:colOff>
      <xdr:row>38</xdr:row>
      <xdr:rowOff>88900</xdr:rowOff>
    </xdr:from>
    <xdr:to>
      <xdr:col>15</xdr:col>
      <xdr:colOff>3175</xdr:colOff>
      <xdr:row>39</xdr:row>
      <xdr:rowOff>107950</xdr:rowOff>
    </xdr:to>
    <xdr:sp macro="" textlink="">
      <xdr:nvSpPr>
        <xdr:cNvPr id="58" name="Ellipse 57"/>
        <xdr:cNvSpPr/>
      </xdr:nvSpPr>
      <xdr:spPr>
        <a:xfrm>
          <a:off x="5108575" y="5339556"/>
          <a:ext cx="204788" cy="221457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254000</xdr:colOff>
      <xdr:row>41</xdr:row>
      <xdr:rowOff>92075</xdr:rowOff>
    </xdr:from>
    <xdr:to>
      <xdr:col>15</xdr:col>
      <xdr:colOff>6350</xdr:colOff>
      <xdr:row>42</xdr:row>
      <xdr:rowOff>111125</xdr:rowOff>
    </xdr:to>
    <xdr:sp macro="" textlink="">
      <xdr:nvSpPr>
        <xdr:cNvPr id="59" name="Ellipse 58"/>
        <xdr:cNvSpPr/>
      </xdr:nvSpPr>
      <xdr:spPr>
        <a:xfrm>
          <a:off x="5111750" y="5949950"/>
          <a:ext cx="204788" cy="221456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247650</xdr:colOff>
      <xdr:row>44</xdr:row>
      <xdr:rowOff>92075</xdr:rowOff>
    </xdr:from>
    <xdr:to>
      <xdr:col>15</xdr:col>
      <xdr:colOff>3175</xdr:colOff>
      <xdr:row>45</xdr:row>
      <xdr:rowOff>111125</xdr:rowOff>
    </xdr:to>
    <xdr:sp macro="" textlink="">
      <xdr:nvSpPr>
        <xdr:cNvPr id="60" name="Ellipse 59"/>
        <xdr:cNvSpPr/>
      </xdr:nvSpPr>
      <xdr:spPr>
        <a:xfrm>
          <a:off x="5105400" y="6557169"/>
          <a:ext cx="207963" cy="221456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250825</xdr:colOff>
      <xdr:row>47</xdr:row>
      <xdr:rowOff>95250</xdr:rowOff>
    </xdr:from>
    <xdr:to>
      <xdr:col>15</xdr:col>
      <xdr:colOff>3175</xdr:colOff>
      <xdr:row>48</xdr:row>
      <xdr:rowOff>114300</xdr:rowOff>
    </xdr:to>
    <xdr:sp macro="" textlink="">
      <xdr:nvSpPr>
        <xdr:cNvPr id="61" name="Ellipse 60"/>
        <xdr:cNvSpPr/>
      </xdr:nvSpPr>
      <xdr:spPr>
        <a:xfrm>
          <a:off x="5108575" y="7167563"/>
          <a:ext cx="204788" cy="22145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250825</xdr:colOff>
      <xdr:row>47</xdr:row>
      <xdr:rowOff>95250</xdr:rowOff>
    </xdr:from>
    <xdr:to>
      <xdr:col>15</xdr:col>
      <xdr:colOff>3175</xdr:colOff>
      <xdr:row>48</xdr:row>
      <xdr:rowOff>114300</xdr:rowOff>
    </xdr:to>
    <xdr:sp macro="" textlink="">
      <xdr:nvSpPr>
        <xdr:cNvPr id="62" name="Ellipse 61"/>
        <xdr:cNvSpPr/>
      </xdr:nvSpPr>
      <xdr:spPr>
        <a:xfrm>
          <a:off x="5108575" y="7167563"/>
          <a:ext cx="204788" cy="22145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98181</xdr:colOff>
      <xdr:row>47</xdr:row>
      <xdr:rowOff>76200</xdr:rowOff>
    </xdr:from>
    <xdr:to>
      <xdr:col>20</xdr:col>
      <xdr:colOff>307731</xdr:colOff>
      <xdr:row>48</xdr:row>
      <xdr:rowOff>95250</xdr:rowOff>
    </xdr:to>
    <xdr:sp macro="" textlink="">
      <xdr:nvSpPr>
        <xdr:cNvPr id="63" name="Ellipse 62"/>
        <xdr:cNvSpPr/>
      </xdr:nvSpPr>
      <xdr:spPr>
        <a:xfrm>
          <a:off x="6849025" y="7148513"/>
          <a:ext cx="209550" cy="221456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85725</xdr:colOff>
      <xdr:row>47</xdr:row>
      <xdr:rowOff>76200</xdr:rowOff>
    </xdr:from>
    <xdr:to>
      <xdr:col>21</xdr:col>
      <xdr:colOff>295275</xdr:colOff>
      <xdr:row>48</xdr:row>
      <xdr:rowOff>95250</xdr:rowOff>
    </xdr:to>
    <xdr:sp macro="" textlink="">
      <xdr:nvSpPr>
        <xdr:cNvPr id="64" name="Ellipse 63"/>
        <xdr:cNvSpPr/>
      </xdr:nvSpPr>
      <xdr:spPr>
        <a:xfrm>
          <a:off x="7217569" y="7148513"/>
          <a:ext cx="209550" cy="221456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98181</xdr:colOff>
      <xdr:row>47</xdr:row>
      <xdr:rowOff>76200</xdr:rowOff>
    </xdr:from>
    <xdr:to>
      <xdr:col>20</xdr:col>
      <xdr:colOff>307731</xdr:colOff>
      <xdr:row>48</xdr:row>
      <xdr:rowOff>95250</xdr:rowOff>
    </xdr:to>
    <xdr:sp macro="" textlink="">
      <xdr:nvSpPr>
        <xdr:cNvPr id="65" name="Ellipse 64"/>
        <xdr:cNvSpPr/>
      </xdr:nvSpPr>
      <xdr:spPr>
        <a:xfrm>
          <a:off x="6849025" y="9577388"/>
          <a:ext cx="209550" cy="22145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85725</xdr:colOff>
      <xdr:row>47</xdr:row>
      <xdr:rowOff>76200</xdr:rowOff>
    </xdr:from>
    <xdr:to>
      <xdr:col>21</xdr:col>
      <xdr:colOff>295275</xdr:colOff>
      <xdr:row>48</xdr:row>
      <xdr:rowOff>95250</xdr:rowOff>
    </xdr:to>
    <xdr:sp macro="" textlink="">
      <xdr:nvSpPr>
        <xdr:cNvPr id="66" name="Ellipse 65"/>
        <xdr:cNvSpPr/>
      </xdr:nvSpPr>
      <xdr:spPr>
        <a:xfrm>
          <a:off x="7217569" y="7148513"/>
          <a:ext cx="209550" cy="22145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47626</xdr:colOff>
      <xdr:row>11</xdr:row>
      <xdr:rowOff>166687</xdr:rowOff>
    </xdr:from>
    <xdr:to>
      <xdr:col>1</xdr:col>
      <xdr:colOff>1293062</xdr:colOff>
      <xdr:row>24</xdr:row>
      <xdr:rowOff>107404</xdr:rowOff>
    </xdr:to>
    <xdr:pic>
      <xdr:nvPicPr>
        <xdr:cNvPr id="32" name="Grafik 3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2381250"/>
          <a:ext cx="1650249" cy="257199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193675</xdr:colOff>
      <xdr:row>5</xdr:row>
      <xdr:rowOff>98425</xdr:rowOff>
    </xdr:from>
    <xdr:to>
      <xdr:col>9</xdr:col>
      <xdr:colOff>107950</xdr:colOff>
      <xdr:row>6</xdr:row>
      <xdr:rowOff>117475</xdr:rowOff>
    </xdr:to>
    <xdr:sp macro="" textlink="">
      <xdr:nvSpPr>
        <xdr:cNvPr id="2" name="Ellipse 1"/>
        <xdr:cNvSpPr/>
      </xdr:nvSpPr>
      <xdr:spPr>
        <a:xfrm>
          <a:off x="3603625" y="1089025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187325</xdr:colOff>
      <xdr:row>17</xdr:row>
      <xdr:rowOff>95250</xdr:rowOff>
    </xdr:from>
    <xdr:to>
      <xdr:col>9</xdr:col>
      <xdr:colOff>101600</xdr:colOff>
      <xdr:row>18</xdr:row>
      <xdr:rowOff>114300</xdr:rowOff>
    </xdr:to>
    <xdr:sp macro="" textlink="">
      <xdr:nvSpPr>
        <xdr:cNvPr id="3" name="Ellipse 2"/>
        <xdr:cNvSpPr/>
      </xdr:nvSpPr>
      <xdr:spPr>
        <a:xfrm>
          <a:off x="3597275" y="3486150"/>
          <a:ext cx="209550" cy="21907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190500</xdr:colOff>
      <xdr:row>29</xdr:row>
      <xdr:rowOff>92075</xdr:rowOff>
    </xdr:from>
    <xdr:to>
      <xdr:col>9</xdr:col>
      <xdr:colOff>104775</xdr:colOff>
      <xdr:row>30</xdr:row>
      <xdr:rowOff>111125</xdr:rowOff>
    </xdr:to>
    <xdr:sp macro="" textlink="">
      <xdr:nvSpPr>
        <xdr:cNvPr id="4" name="Ellipse 3"/>
        <xdr:cNvSpPr/>
      </xdr:nvSpPr>
      <xdr:spPr>
        <a:xfrm>
          <a:off x="3600450" y="5883275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260350</xdr:colOff>
      <xdr:row>2</xdr:row>
      <xdr:rowOff>85725</xdr:rowOff>
    </xdr:from>
    <xdr:to>
      <xdr:col>15</xdr:col>
      <xdr:colOff>12700</xdr:colOff>
      <xdr:row>3</xdr:row>
      <xdr:rowOff>104775</xdr:rowOff>
    </xdr:to>
    <xdr:sp macro="" textlink="">
      <xdr:nvSpPr>
        <xdr:cNvPr id="5" name="Ellipse 4"/>
        <xdr:cNvSpPr/>
      </xdr:nvSpPr>
      <xdr:spPr>
        <a:xfrm>
          <a:off x="5375275" y="476250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254000</xdr:colOff>
      <xdr:row>5</xdr:row>
      <xdr:rowOff>88900</xdr:rowOff>
    </xdr:from>
    <xdr:to>
      <xdr:col>15</xdr:col>
      <xdr:colOff>6350</xdr:colOff>
      <xdr:row>6</xdr:row>
      <xdr:rowOff>107950</xdr:rowOff>
    </xdr:to>
    <xdr:sp macro="" textlink="">
      <xdr:nvSpPr>
        <xdr:cNvPr id="6" name="Ellipse 5"/>
        <xdr:cNvSpPr/>
      </xdr:nvSpPr>
      <xdr:spPr>
        <a:xfrm>
          <a:off x="5368925" y="1079500"/>
          <a:ext cx="209550" cy="21907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250825</xdr:colOff>
      <xdr:row>8</xdr:row>
      <xdr:rowOff>95250</xdr:rowOff>
    </xdr:from>
    <xdr:to>
      <xdr:col>15</xdr:col>
      <xdr:colOff>3175</xdr:colOff>
      <xdr:row>9</xdr:row>
      <xdr:rowOff>114300</xdr:rowOff>
    </xdr:to>
    <xdr:sp macro="" textlink="">
      <xdr:nvSpPr>
        <xdr:cNvPr id="7" name="Ellipse 6"/>
        <xdr:cNvSpPr/>
      </xdr:nvSpPr>
      <xdr:spPr>
        <a:xfrm>
          <a:off x="5365750" y="1685925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286543</xdr:colOff>
      <xdr:row>14</xdr:row>
      <xdr:rowOff>95250</xdr:rowOff>
    </xdr:from>
    <xdr:to>
      <xdr:col>15</xdr:col>
      <xdr:colOff>38893</xdr:colOff>
      <xdr:row>15</xdr:row>
      <xdr:rowOff>114300</xdr:rowOff>
    </xdr:to>
    <xdr:sp macro="" textlink="">
      <xdr:nvSpPr>
        <xdr:cNvPr id="8" name="Ellipse 7"/>
        <xdr:cNvSpPr/>
      </xdr:nvSpPr>
      <xdr:spPr>
        <a:xfrm>
          <a:off x="5406231" y="2917031"/>
          <a:ext cx="204787" cy="221457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265906</xdr:colOff>
      <xdr:row>17</xdr:row>
      <xdr:rowOff>97632</xdr:rowOff>
    </xdr:from>
    <xdr:to>
      <xdr:col>15</xdr:col>
      <xdr:colOff>18256</xdr:colOff>
      <xdr:row>18</xdr:row>
      <xdr:rowOff>116682</xdr:rowOff>
    </xdr:to>
    <xdr:sp macro="" textlink="">
      <xdr:nvSpPr>
        <xdr:cNvPr id="9" name="Ellipse 8"/>
        <xdr:cNvSpPr/>
      </xdr:nvSpPr>
      <xdr:spPr>
        <a:xfrm>
          <a:off x="5385594" y="3526632"/>
          <a:ext cx="204787" cy="221456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88655</xdr:colOff>
      <xdr:row>2</xdr:row>
      <xdr:rowOff>90854</xdr:rowOff>
    </xdr:from>
    <xdr:to>
      <xdr:col>20</xdr:col>
      <xdr:colOff>298205</xdr:colOff>
      <xdr:row>3</xdr:row>
      <xdr:rowOff>109904</xdr:rowOff>
    </xdr:to>
    <xdr:sp macro="" textlink="">
      <xdr:nvSpPr>
        <xdr:cNvPr id="10" name="Ellipse 9"/>
        <xdr:cNvSpPr/>
      </xdr:nvSpPr>
      <xdr:spPr>
        <a:xfrm>
          <a:off x="7327655" y="481379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72537</xdr:colOff>
      <xdr:row>2</xdr:row>
      <xdr:rowOff>88656</xdr:rowOff>
    </xdr:from>
    <xdr:to>
      <xdr:col>21</xdr:col>
      <xdr:colOff>282087</xdr:colOff>
      <xdr:row>3</xdr:row>
      <xdr:rowOff>107706</xdr:rowOff>
    </xdr:to>
    <xdr:sp macro="" textlink="">
      <xdr:nvSpPr>
        <xdr:cNvPr id="11" name="Ellipse 10"/>
        <xdr:cNvSpPr/>
      </xdr:nvSpPr>
      <xdr:spPr>
        <a:xfrm>
          <a:off x="7692537" y="479181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98181</xdr:colOff>
      <xdr:row>5</xdr:row>
      <xdr:rowOff>76200</xdr:rowOff>
    </xdr:from>
    <xdr:to>
      <xdr:col>20</xdr:col>
      <xdr:colOff>307731</xdr:colOff>
      <xdr:row>6</xdr:row>
      <xdr:rowOff>95250</xdr:rowOff>
    </xdr:to>
    <xdr:sp macro="" textlink="">
      <xdr:nvSpPr>
        <xdr:cNvPr id="12" name="Ellipse 11"/>
        <xdr:cNvSpPr/>
      </xdr:nvSpPr>
      <xdr:spPr>
        <a:xfrm>
          <a:off x="7337181" y="1066800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85725</xdr:colOff>
      <xdr:row>5</xdr:row>
      <xdr:rowOff>76200</xdr:rowOff>
    </xdr:from>
    <xdr:to>
      <xdr:col>21</xdr:col>
      <xdr:colOff>295275</xdr:colOff>
      <xdr:row>6</xdr:row>
      <xdr:rowOff>95250</xdr:rowOff>
    </xdr:to>
    <xdr:sp macro="" textlink="">
      <xdr:nvSpPr>
        <xdr:cNvPr id="13" name="Ellipse 12"/>
        <xdr:cNvSpPr/>
      </xdr:nvSpPr>
      <xdr:spPr>
        <a:xfrm>
          <a:off x="7705725" y="1066800"/>
          <a:ext cx="209550" cy="21907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109537</xdr:colOff>
      <xdr:row>8</xdr:row>
      <xdr:rowOff>100013</xdr:rowOff>
    </xdr:from>
    <xdr:to>
      <xdr:col>20</xdr:col>
      <xdr:colOff>319087</xdr:colOff>
      <xdr:row>9</xdr:row>
      <xdr:rowOff>119063</xdr:rowOff>
    </xdr:to>
    <xdr:sp macro="" textlink="">
      <xdr:nvSpPr>
        <xdr:cNvPr id="14" name="Ellipse 13"/>
        <xdr:cNvSpPr/>
      </xdr:nvSpPr>
      <xdr:spPr>
        <a:xfrm>
          <a:off x="7348537" y="1690688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64294</xdr:colOff>
      <xdr:row>8</xdr:row>
      <xdr:rowOff>100013</xdr:rowOff>
    </xdr:from>
    <xdr:to>
      <xdr:col>21</xdr:col>
      <xdr:colOff>273844</xdr:colOff>
      <xdr:row>9</xdr:row>
      <xdr:rowOff>119063</xdr:rowOff>
    </xdr:to>
    <xdr:sp macro="" textlink="">
      <xdr:nvSpPr>
        <xdr:cNvPr id="15" name="Ellipse 14"/>
        <xdr:cNvSpPr/>
      </xdr:nvSpPr>
      <xdr:spPr>
        <a:xfrm>
          <a:off x="7684294" y="1690688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128588</xdr:colOff>
      <xdr:row>20</xdr:row>
      <xdr:rowOff>88105</xdr:rowOff>
    </xdr:from>
    <xdr:to>
      <xdr:col>20</xdr:col>
      <xdr:colOff>338138</xdr:colOff>
      <xdr:row>21</xdr:row>
      <xdr:rowOff>107155</xdr:rowOff>
    </xdr:to>
    <xdr:sp macro="" textlink="">
      <xdr:nvSpPr>
        <xdr:cNvPr id="16" name="Ellipse 15"/>
        <xdr:cNvSpPr/>
      </xdr:nvSpPr>
      <xdr:spPr>
        <a:xfrm>
          <a:off x="7379494" y="4124324"/>
          <a:ext cx="209550" cy="221456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104775</xdr:colOff>
      <xdr:row>17</xdr:row>
      <xdr:rowOff>73269</xdr:rowOff>
    </xdr:from>
    <xdr:to>
      <xdr:col>20</xdr:col>
      <xdr:colOff>314325</xdr:colOff>
      <xdr:row>18</xdr:row>
      <xdr:rowOff>92319</xdr:rowOff>
    </xdr:to>
    <xdr:sp macro="" textlink="">
      <xdr:nvSpPr>
        <xdr:cNvPr id="17" name="Ellipse 16"/>
        <xdr:cNvSpPr/>
      </xdr:nvSpPr>
      <xdr:spPr>
        <a:xfrm>
          <a:off x="7343775" y="3464169"/>
          <a:ext cx="209550" cy="21907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102577</xdr:colOff>
      <xdr:row>14</xdr:row>
      <xdr:rowOff>78398</xdr:rowOff>
    </xdr:from>
    <xdr:to>
      <xdr:col>20</xdr:col>
      <xdr:colOff>312127</xdr:colOff>
      <xdr:row>15</xdr:row>
      <xdr:rowOff>97448</xdr:rowOff>
    </xdr:to>
    <xdr:sp macro="" textlink="">
      <xdr:nvSpPr>
        <xdr:cNvPr id="18" name="Ellipse 17"/>
        <xdr:cNvSpPr/>
      </xdr:nvSpPr>
      <xdr:spPr>
        <a:xfrm>
          <a:off x="7341577" y="2869223"/>
          <a:ext cx="209550" cy="21907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84992</xdr:colOff>
      <xdr:row>17</xdr:row>
      <xdr:rowOff>78398</xdr:rowOff>
    </xdr:from>
    <xdr:to>
      <xdr:col>21</xdr:col>
      <xdr:colOff>294542</xdr:colOff>
      <xdr:row>18</xdr:row>
      <xdr:rowOff>97448</xdr:rowOff>
    </xdr:to>
    <xdr:sp macro="" textlink="">
      <xdr:nvSpPr>
        <xdr:cNvPr id="19" name="Ellipse 18"/>
        <xdr:cNvSpPr/>
      </xdr:nvSpPr>
      <xdr:spPr>
        <a:xfrm>
          <a:off x="7704992" y="3469298"/>
          <a:ext cx="209550" cy="21907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85725</xdr:colOff>
      <xdr:row>14</xdr:row>
      <xdr:rowOff>76200</xdr:rowOff>
    </xdr:from>
    <xdr:to>
      <xdr:col>21</xdr:col>
      <xdr:colOff>295275</xdr:colOff>
      <xdr:row>15</xdr:row>
      <xdr:rowOff>95250</xdr:rowOff>
    </xdr:to>
    <xdr:sp macro="" textlink="">
      <xdr:nvSpPr>
        <xdr:cNvPr id="20" name="Ellipse 19"/>
        <xdr:cNvSpPr/>
      </xdr:nvSpPr>
      <xdr:spPr>
        <a:xfrm>
          <a:off x="7705725" y="2867025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92319</xdr:colOff>
      <xdr:row>20</xdr:row>
      <xdr:rowOff>85725</xdr:rowOff>
    </xdr:from>
    <xdr:to>
      <xdr:col>21</xdr:col>
      <xdr:colOff>301869</xdr:colOff>
      <xdr:row>21</xdr:row>
      <xdr:rowOff>104775</xdr:rowOff>
    </xdr:to>
    <xdr:sp macro="" textlink="">
      <xdr:nvSpPr>
        <xdr:cNvPr id="21" name="Ellipse 20"/>
        <xdr:cNvSpPr/>
      </xdr:nvSpPr>
      <xdr:spPr>
        <a:xfrm>
          <a:off x="7712319" y="4076700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94518</xdr:colOff>
      <xdr:row>32</xdr:row>
      <xdr:rowOff>87923</xdr:rowOff>
    </xdr:from>
    <xdr:to>
      <xdr:col>21</xdr:col>
      <xdr:colOff>304068</xdr:colOff>
      <xdr:row>33</xdr:row>
      <xdr:rowOff>106973</xdr:rowOff>
    </xdr:to>
    <xdr:sp macro="" textlink="">
      <xdr:nvSpPr>
        <xdr:cNvPr id="22" name="Ellipse 21"/>
        <xdr:cNvSpPr/>
      </xdr:nvSpPr>
      <xdr:spPr>
        <a:xfrm>
          <a:off x="7714518" y="6479198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115033</xdr:colOff>
      <xdr:row>32</xdr:row>
      <xdr:rowOff>95250</xdr:rowOff>
    </xdr:from>
    <xdr:to>
      <xdr:col>20</xdr:col>
      <xdr:colOff>324583</xdr:colOff>
      <xdr:row>33</xdr:row>
      <xdr:rowOff>114300</xdr:rowOff>
    </xdr:to>
    <xdr:sp macro="" textlink="">
      <xdr:nvSpPr>
        <xdr:cNvPr id="23" name="Ellipse 22"/>
        <xdr:cNvSpPr/>
      </xdr:nvSpPr>
      <xdr:spPr>
        <a:xfrm>
          <a:off x="7354033" y="6486525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141410</xdr:colOff>
      <xdr:row>29</xdr:row>
      <xdr:rowOff>87923</xdr:rowOff>
    </xdr:from>
    <xdr:to>
      <xdr:col>20</xdr:col>
      <xdr:colOff>350960</xdr:colOff>
      <xdr:row>30</xdr:row>
      <xdr:rowOff>106973</xdr:rowOff>
    </xdr:to>
    <xdr:sp macro="" textlink="">
      <xdr:nvSpPr>
        <xdr:cNvPr id="24" name="Ellipse 23"/>
        <xdr:cNvSpPr/>
      </xdr:nvSpPr>
      <xdr:spPr>
        <a:xfrm>
          <a:off x="7380410" y="5879123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102577</xdr:colOff>
      <xdr:row>26</xdr:row>
      <xdr:rowOff>83527</xdr:rowOff>
    </xdr:from>
    <xdr:to>
      <xdr:col>20</xdr:col>
      <xdr:colOff>312127</xdr:colOff>
      <xdr:row>27</xdr:row>
      <xdr:rowOff>102577</xdr:rowOff>
    </xdr:to>
    <xdr:sp macro="" textlink="">
      <xdr:nvSpPr>
        <xdr:cNvPr id="25" name="Ellipse 24"/>
        <xdr:cNvSpPr/>
      </xdr:nvSpPr>
      <xdr:spPr>
        <a:xfrm>
          <a:off x="7341577" y="5274652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87923</xdr:colOff>
      <xdr:row>26</xdr:row>
      <xdr:rowOff>85725</xdr:rowOff>
    </xdr:from>
    <xdr:to>
      <xdr:col>21</xdr:col>
      <xdr:colOff>297473</xdr:colOff>
      <xdr:row>27</xdr:row>
      <xdr:rowOff>104775</xdr:rowOff>
    </xdr:to>
    <xdr:sp macro="" textlink="">
      <xdr:nvSpPr>
        <xdr:cNvPr id="26" name="Ellipse 25"/>
        <xdr:cNvSpPr/>
      </xdr:nvSpPr>
      <xdr:spPr>
        <a:xfrm>
          <a:off x="7707923" y="5276850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80596</xdr:colOff>
      <xdr:row>29</xdr:row>
      <xdr:rowOff>85725</xdr:rowOff>
    </xdr:from>
    <xdr:to>
      <xdr:col>21</xdr:col>
      <xdr:colOff>290146</xdr:colOff>
      <xdr:row>30</xdr:row>
      <xdr:rowOff>104775</xdr:rowOff>
    </xdr:to>
    <xdr:sp macro="" textlink="">
      <xdr:nvSpPr>
        <xdr:cNvPr id="27" name="Ellipse 26"/>
        <xdr:cNvSpPr/>
      </xdr:nvSpPr>
      <xdr:spPr>
        <a:xfrm>
          <a:off x="7700596" y="5876925"/>
          <a:ext cx="209550" cy="21907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241300</xdr:colOff>
      <xdr:row>20</xdr:row>
      <xdr:rowOff>85725</xdr:rowOff>
    </xdr:from>
    <xdr:to>
      <xdr:col>14</xdr:col>
      <xdr:colOff>454025</xdr:colOff>
      <xdr:row>21</xdr:row>
      <xdr:rowOff>104775</xdr:rowOff>
    </xdr:to>
    <xdr:sp macro="" textlink="">
      <xdr:nvSpPr>
        <xdr:cNvPr id="28" name="Ellipse 27"/>
        <xdr:cNvSpPr/>
      </xdr:nvSpPr>
      <xdr:spPr>
        <a:xfrm>
          <a:off x="5356225" y="4076700"/>
          <a:ext cx="212725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250825</xdr:colOff>
      <xdr:row>26</xdr:row>
      <xdr:rowOff>88900</xdr:rowOff>
    </xdr:from>
    <xdr:to>
      <xdr:col>15</xdr:col>
      <xdr:colOff>3175</xdr:colOff>
      <xdr:row>27</xdr:row>
      <xdr:rowOff>107950</xdr:rowOff>
    </xdr:to>
    <xdr:sp macro="" textlink="">
      <xdr:nvSpPr>
        <xdr:cNvPr id="29" name="Ellipse 28"/>
        <xdr:cNvSpPr/>
      </xdr:nvSpPr>
      <xdr:spPr>
        <a:xfrm>
          <a:off x="5365750" y="5280025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254000</xdr:colOff>
      <xdr:row>29</xdr:row>
      <xdr:rowOff>92075</xdr:rowOff>
    </xdr:from>
    <xdr:to>
      <xdr:col>15</xdr:col>
      <xdr:colOff>6350</xdr:colOff>
      <xdr:row>30</xdr:row>
      <xdr:rowOff>111125</xdr:rowOff>
    </xdr:to>
    <xdr:sp macro="" textlink="">
      <xdr:nvSpPr>
        <xdr:cNvPr id="30" name="Ellipse 29"/>
        <xdr:cNvSpPr/>
      </xdr:nvSpPr>
      <xdr:spPr>
        <a:xfrm>
          <a:off x="5368925" y="5883275"/>
          <a:ext cx="209550" cy="21907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247650</xdr:colOff>
      <xdr:row>32</xdr:row>
      <xdr:rowOff>92075</xdr:rowOff>
    </xdr:from>
    <xdr:to>
      <xdr:col>15</xdr:col>
      <xdr:colOff>3175</xdr:colOff>
      <xdr:row>33</xdr:row>
      <xdr:rowOff>111125</xdr:rowOff>
    </xdr:to>
    <xdr:sp macro="" textlink="">
      <xdr:nvSpPr>
        <xdr:cNvPr id="31" name="Ellipse 30"/>
        <xdr:cNvSpPr/>
      </xdr:nvSpPr>
      <xdr:spPr>
        <a:xfrm>
          <a:off x="5362575" y="6483350"/>
          <a:ext cx="212725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250825</xdr:colOff>
      <xdr:row>11</xdr:row>
      <xdr:rowOff>95250</xdr:rowOff>
    </xdr:from>
    <xdr:to>
      <xdr:col>15</xdr:col>
      <xdr:colOff>3175</xdr:colOff>
      <xdr:row>12</xdr:row>
      <xdr:rowOff>114300</xdr:rowOff>
    </xdr:to>
    <xdr:sp macro="" textlink="">
      <xdr:nvSpPr>
        <xdr:cNvPr id="32" name="Ellipse 31"/>
        <xdr:cNvSpPr/>
      </xdr:nvSpPr>
      <xdr:spPr>
        <a:xfrm>
          <a:off x="5365750" y="2286000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98181</xdr:colOff>
      <xdr:row>11</xdr:row>
      <xdr:rowOff>76200</xdr:rowOff>
    </xdr:from>
    <xdr:to>
      <xdr:col>20</xdr:col>
      <xdr:colOff>307731</xdr:colOff>
      <xdr:row>12</xdr:row>
      <xdr:rowOff>95250</xdr:rowOff>
    </xdr:to>
    <xdr:sp macro="" textlink="">
      <xdr:nvSpPr>
        <xdr:cNvPr id="33" name="Ellipse 32"/>
        <xdr:cNvSpPr/>
      </xdr:nvSpPr>
      <xdr:spPr>
        <a:xfrm>
          <a:off x="7337181" y="2266950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85725</xdr:colOff>
      <xdr:row>11</xdr:row>
      <xdr:rowOff>76200</xdr:rowOff>
    </xdr:from>
    <xdr:to>
      <xdr:col>21</xdr:col>
      <xdr:colOff>295275</xdr:colOff>
      <xdr:row>12</xdr:row>
      <xdr:rowOff>95250</xdr:rowOff>
    </xdr:to>
    <xdr:sp macro="" textlink="">
      <xdr:nvSpPr>
        <xdr:cNvPr id="34" name="Ellipse 33"/>
        <xdr:cNvSpPr/>
      </xdr:nvSpPr>
      <xdr:spPr>
        <a:xfrm>
          <a:off x="7705725" y="2266950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98181</xdr:colOff>
      <xdr:row>11</xdr:row>
      <xdr:rowOff>76200</xdr:rowOff>
    </xdr:from>
    <xdr:to>
      <xdr:col>20</xdr:col>
      <xdr:colOff>307731</xdr:colOff>
      <xdr:row>12</xdr:row>
      <xdr:rowOff>95250</xdr:rowOff>
    </xdr:to>
    <xdr:sp macro="" textlink="">
      <xdr:nvSpPr>
        <xdr:cNvPr id="35" name="Ellipse 34"/>
        <xdr:cNvSpPr/>
      </xdr:nvSpPr>
      <xdr:spPr>
        <a:xfrm>
          <a:off x="7337181" y="2266950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85725</xdr:colOff>
      <xdr:row>11</xdr:row>
      <xdr:rowOff>76200</xdr:rowOff>
    </xdr:from>
    <xdr:to>
      <xdr:col>21</xdr:col>
      <xdr:colOff>295275</xdr:colOff>
      <xdr:row>12</xdr:row>
      <xdr:rowOff>95250</xdr:rowOff>
    </xdr:to>
    <xdr:sp macro="" textlink="">
      <xdr:nvSpPr>
        <xdr:cNvPr id="36" name="Ellipse 35"/>
        <xdr:cNvSpPr/>
      </xdr:nvSpPr>
      <xdr:spPr>
        <a:xfrm>
          <a:off x="7705725" y="2266950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250825</xdr:colOff>
      <xdr:row>23</xdr:row>
      <xdr:rowOff>95250</xdr:rowOff>
    </xdr:from>
    <xdr:to>
      <xdr:col>15</xdr:col>
      <xdr:colOff>3175</xdr:colOff>
      <xdr:row>24</xdr:row>
      <xdr:rowOff>114300</xdr:rowOff>
    </xdr:to>
    <xdr:sp macro="" textlink="">
      <xdr:nvSpPr>
        <xdr:cNvPr id="37" name="Ellipse 36"/>
        <xdr:cNvSpPr/>
      </xdr:nvSpPr>
      <xdr:spPr>
        <a:xfrm>
          <a:off x="5365750" y="4686300"/>
          <a:ext cx="209550" cy="219075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250825</xdr:colOff>
      <xdr:row>23</xdr:row>
      <xdr:rowOff>95250</xdr:rowOff>
    </xdr:from>
    <xdr:to>
      <xdr:col>15</xdr:col>
      <xdr:colOff>3175</xdr:colOff>
      <xdr:row>24</xdr:row>
      <xdr:rowOff>114300</xdr:rowOff>
    </xdr:to>
    <xdr:sp macro="" textlink="">
      <xdr:nvSpPr>
        <xdr:cNvPr id="38" name="Ellipse 37"/>
        <xdr:cNvSpPr/>
      </xdr:nvSpPr>
      <xdr:spPr>
        <a:xfrm>
          <a:off x="5365750" y="4686300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85725</xdr:colOff>
      <xdr:row>23</xdr:row>
      <xdr:rowOff>76200</xdr:rowOff>
    </xdr:from>
    <xdr:to>
      <xdr:col>21</xdr:col>
      <xdr:colOff>295275</xdr:colOff>
      <xdr:row>24</xdr:row>
      <xdr:rowOff>95250</xdr:rowOff>
    </xdr:to>
    <xdr:sp macro="" textlink="">
      <xdr:nvSpPr>
        <xdr:cNvPr id="40" name="Ellipse 39"/>
        <xdr:cNvSpPr/>
      </xdr:nvSpPr>
      <xdr:spPr>
        <a:xfrm>
          <a:off x="7705725" y="4667250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133900</xdr:colOff>
      <xdr:row>23</xdr:row>
      <xdr:rowOff>88106</xdr:rowOff>
    </xdr:from>
    <xdr:to>
      <xdr:col>20</xdr:col>
      <xdr:colOff>343450</xdr:colOff>
      <xdr:row>24</xdr:row>
      <xdr:rowOff>107156</xdr:rowOff>
    </xdr:to>
    <xdr:sp macro="" textlink="">
      <xdr:nvSpPr>
        <xdr:cNvPr id="41" name="Ellipse 40"/>
        <xdr:cNvSpPr/>
      </xdr:nvSpPr>
      <xdr:spPr>
        <a:xfrm>
          <a:off x="7384806" y="4731544"/>
          <a:ext cx="209550" cy="221456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85725</xdr:colOff>
      <xdr:row>23</xdr:row>
      <xdr:rowOff>76200</xdr:rowOff>
    </xdr:from>
    <xdr:to>
      <xdr:col>21</xdr:col>
      <xdr:colOff>295275</xdr:colOff>
      <xdr:row>24</xdr:row>
      <xdr:rowOff>95250</xdr:rowOff>
    </xdr:to>
    <xdr:sp macro="" textlink="">
      <xdr:nvSpPr>
        <xdr:cNvPr id="42" name="Ellipse 41"/>
        <xdr:cNvSpPr/>
      </xdr:nvSpPr>
      <xdr:spPr>
        <a:xfrm>
          <a:off x="7705725" y="4667250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250825</xdr:colOff>
      <xdr:row>35</xdr:row>
      <xdr:rowOff>95250</xdr:rowOff>
    </xdr:from>
    <xdr:to>
      <xdr:col>15</xdr:col>
      <xdr:colOff>3175</xdr:colOff>
      <xdr:row>36</xdr:row>
      <xdr:rowOff>114300</xdr:rowOff>
    </xdr:to>
    <xdr:sp macro="" textlink="">
      <xdr:nvSpPr>
        <xdr:cNvPr id="43" name="Ellipse 42"/>
        <xdr:cNvSpPr/>
      </xdr:nvSpPr>
      <xdr:spPr>
        <a:xfrm>
          <a:off x="5365750" y="7086600"/>
          <a:ext cx="209550" cy="219075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250825</xdr:colOff>
      <xdr:row>35</xdr:row>
      <xdr:rowOff>95250</xdr:rowOff>
    </xdr:from>
    <xdr:to>
      <xdr:col>15</xdr:col>
      <xdr:colOff>3175</xdr:colOff>
      <xdr:row>36</xdr:row>
      <xdr:rowOff>114300</xdr:rowOff>
    </xdr:to>
    <xdr:sp macro="" textlink="">
      <xdr:nvSpPr>
        <xdr:cNvPr id="44" name="Ellipse 43"/>
        <xdr:cNvSpPr/>
      </xdr:nvSpPr>
      <xdr:spPr>
        <a:xfrm>
          <a:off x="5365750" y="7086600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98181</xdr:colOff>
      <xdr:row>35</xdr:row>
      <xdr:rowOff>76200</xdr:rowOff>
    </xdr:from>
    <xdr:to>
      <xdr:col>20</xdr:col>
      <xdr:colOff>307731</xdr:colOff>
      <xdr:row>36</xdr:row>
      <xdr:rowOff>95250</xdr:rowOff>
    </xdr:to>
    <xdr:sp macro="" textlink="">
      <xdr:nvSpPr>
        <xdr:cNvPr id="45" name="Ellipse 44"/>
        <xdr:cNvSpPr/>
      </xdr:nvSpPr>
      <xdr:spPr>
        <a:xfrm>
          <a:off x="7337181" y="7067550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85725</xdr:colOff>
      <xdr:row>35</xdr:row>
      <xdr:rowOff>76200</xdr:rowOff>
    </xdr:from>
    <xdr:to>
      <xdr:col>21</xdr:col>
      <xdr:colOff>295275</xdr:colOff>
      <xdr:row>36</xdr:row>
      <xdr:rowOff>95250</xdr:rowOff>
    </xdr:to>
    <xdr:sp macro="" textlink="">
      <xdr:nvSpPr>
        <xdr:cNvPr id="46" name="Ellipse 45"/>
        <xdr:cNvSpPr/>
      </xdr:nvSpPr>
      <xdr:spPr>
        <a:xfrm>
          <a:off x="7705725" y="7067550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98181</xdr:colOff>
      <xdr:row>35</xdr:row>
      <xdr:rowOff>76200</xdr:rowOff>
    </xdr:from>
    <xdr:to>
      <xdr:col>20</xdr:col>
      <xdr:colOff>307731</xdr:colOff>
      <xdr:row>36</xdr:row>
      <xdr:rowOff>95250</xdr:rowOff>
    </xdr:to>
    <xdr:sp macro="" textlink="">
      <xdr:nvSpPr>
        <xdr:cNvPr id="47" name="Ellipse 46"/>
        <xdr:cNvSpPr/>
      </xdr:nvSpPr>
      <xdr:spPr>
        <a:xfrm>
          <a:off x="7337181" y="7067550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85725</xdr:colOff>
      <xdr:row>35</xdr:row>
      <xdr:rowOff>76200</xdr:rowOff>
    </xdr:from>
    <xdr:to>
      <xdr:col>21</xdr:col>
      <xdr:colOff>295275</xdr:colOff>
      <xdr:row>36</xdr:row>
      <xdr:rowOff>95250</xdr:rowOff>
    </xdr:to>
    <xdr:sp macro="" textlink="">
      <xdr:nvSpPr>
        <xdr:cNvPr id="48" name="Ellipse 47"/>
        <xdr:cNvSpPr/>
      </xdr:nvSpPr>
      <xdr:spPr>
        <a:xfrm>
          <a:off x="7705725" y="7067550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190500</xdr:colOff>
      <xdr:row>41</xdr:row>
      <xdr:rowOff>92075</xdr:rowOff>
    </xdr:from>
    <xdr:to>
      <xdr:col>9</xdr:col>
      <xdr:colOff>104775</xdr:colOff>
      <xdr:row>42</xdr:row>
      <xdr:rowOff>111125</xdr:rowOff>
    </xdr:to>
    <xdr:sp macro="" textlink="">
      <xdr:nvSpPr>
        <xdr:cNvPr id="49" name="Ellipse 48"/>
        <xdr:cNvSpPr/>
      </xdr:nvSpPr>
      <xdr:spPr>
        <a:xfrm>
          <a:off x="3600450" y="8283575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94518</xdr:colOff>
      <xdr:row>44</xdr:row>
      <xdr:rowOff>87923</xdr:rowOff>
    </xdr:from>
    <xdr:to>
      <xdr:col>21</xdr:col>
      <xdr:colOff>304068</xdr:colOff>
      <xdr:row>45</xdr:row>
      <xdr:rowOff>106973</xdr:rowOff>
    </xdr:to>
    <xdr:sp macro="" textlink="">
      <xdr:nvSpPr>
        <xdr:cNvPr id="50" name="Ellipse 49"/>
        <xdr:cNvSpPr/>
      </xdr:nvSpPr>
      <xdr:spPr>
        <a:xfrm>
          <a:off x="7714518" y="8879498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115033</xdr:colOff>
      <xdr:row>44</xdr:row>
      <xdr:rowOff>95250</xdr:rowOff>
    </xdr:from>
    <xdr:to>
      <xdr:col>20</xdr:col>
      <xdr:colOff>324583</xdr:colOff>
      <xdr:row>45</xdr:row>
      <xdr:rowOff>114300</xdr:rowOff>
    </xdr:to>
    <xdr:sp macro="" textlink="">
      <xdr:nvSpPr>
        <xdr:cNvPr id="51" name="Ellipse 50"/>
        <xdr:cNvSpPr/>
      </xdr:nvSpPr>
      <xdr:spPr>
        <a:xfrm>
          <a:off x="7354033" y="8886825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141410</xdr:colOff>
      <xdr:row>41</xdr:row>
      <xdr:rowOff>87923</xdr:rowOff>
    </xdr:from>
    <xdr:to>
      <xdr:col>20</xdr:col>
      <xdr:colOff>350960</xdr:colOff>
      <xdr:row>42</xdr:row>
      <xdr:rowOff>106973</xdr:rowOff>
    </xdr:to>
    <xdr:sp macro="" textlink="">
      <xdr:nvSpPr>
        <xdr:cNvPr id="52" name="Ellipse 51"/>
        <xdr:cNvSpPr/>
      </xdr:nvSpPr>
      <xdr:spPr>
        <a:xfrm>
          <a:off x="7380410" y="8279423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102577</xdr:colOff>
      <xdr:row>38</xdr:row>
      <xdr:rowOff>83527</xdr:rowOff>
    </xdr:from>
    <xdr:to>
      <xdr:col>20</xdr:col>
      <xdr:colOff>312127</xdr:colOff>
      <xdr:row>39</xdr:row>
      <xdr:rowOff>102577</xdr:rowOff>
    </xdr:to>
    <xdr:sp macro="" textlink="">
      <xdr:nvSpPr>
        <xdr:cNvPr id="53" name="Ellipse 52"/>
        <xdr:cNvSpPr/>
      </xdr:nvSpPr>
      <xdr:spPr>
        <a:xfrm>
          <a:off x="7341577" y="7674952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87923</xdr:colOff>
      <xdr:row>38</xdr:row>
      <xdr:rowOff>85725</xdr:rowOff>
    </xdr:from>
    <xdr:to>
      <xdr:col>21</xdr:col>
      <xdr:colOff>297473</xdr:colOff>
      <xdr:row>39</xdr:row>
      <xdr:rowOff>104775</xdr:rowOff>
    </xdr:to>
    <xdr:sp macro="" textlink="">
      <xdr:nvSpPr>
        <xdr:cNvPr id="54" name="Ellipse 53"/>
        <xdr:cNvSpPr/>
      </xdr:nvSpPr>
      <xdr:spPr>
        <a:xfrm>
          <a:off x="7707923" y="7677150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80596</xdr:colOff>
      <xdr:row>41</xdr:row>
      <xdr:rowOff>85725</xdr:rowOff>
    </xdr:from>
    <xdr:to>
      <xdr:col>21</xdr:col>
      <xdr:colOff>290146</xdr:colOff>
      <xdr:row>42</xdr:row>
      <xdr:rowOff>104775</xdr:rowOff>
    </xdr:to>
    <xdr:sp macro="" textlink="">
      <xdr:nvSpPr>
        <xdr:cNvPr id="55" name="Ellipse 54"/>
        <xdr:cNvSpPr/>
      </xdr:nvSpPr>
      <xdr:spPr>
        <a:xfrm>
          <a:off x="7700596" y="8277225"/>
          <a:ext cx="209550" cy="21907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250825</xdr:colOff>
      <xdr:row>38</xdr:row>
      <xdr:rowOff>88900</xdr:rowOff>
    </xdr:from>
    <xdr:to>
      <xdr:col>15</xdr:col>
      <xdr:colOff>3175</xdr:colOff>
      <xdr:row>39</xdr:row>
      <xdr:rowOff>107950</xdr:rowOff>
    </xdr:to>
    <xdr:sp macro="" textlink="">
      <xdr:nvSpPr>
        <xdr:cNvPr id="56" name="Ellipse 55"/>
        <xdr:cNvSpPr/>
      </xdr:nvSpPr>
      <xdr:spPr>
        <a:xfrm>
          <a:off x="5365750" y="7680325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254000</xdr:colOff>
      <xdr:row>41</xdr:row>
      <xdr:rowOff>92075</xdr:rowOff>
    </xdr:from>
    <xdr:to>
      <xdr:col>15</xdr:col>
      <xdr:colOff>6350</xdr:colOff>
      <xdr:row>42</xdr:row>
      <xdr:rowOff>111125</xdr:rowOff>
    </xdr:to>
    <xdr:sp macro="" textlink="">
      <xdr:nvSpPr>
        <xdr:cNvPr id="57" name="Ellipse 56"/>
        <xdr:cNvSpPr/>
      </xdr:nvSpPr>
      <xdr:spPr>
        <a:xfrm>
          <a:off x="5368925" y="8283575"/>
          <a:ext cx="209550" cy="219075"/>
        </a:xfrm>
        <a:prstGeom prst="ellips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247650</xdr:colOff>
      <xdr:row>44</xdr:row>
      <xdr:rowOff>92075</xdr:rowOff>
    </xdr:from>
    <xdr:to>
      <xdr:col>15</xdr:col>
      <xdr:colOff>3175</xdr:colOff>
      <xdr:row>45</xdr:row>
      <xdr:rowOff>111125</xdr:rowOff>
    </xdr:to>
    <xdr:sp macro="" textlink="">
      <xdr:nvSpPr>
        <xdr:cNvPr id="58" name="Ellipse 57"/>
        <xdr:cNvSpPr/>
      </xdr:nvSpPr>
      <xdr:spPr>
        <a:xfrm>
          <a:off x="5362575" y="8883650"/>
          <a:ext cx="212725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274637</xdr:colOff>
      <xdr:row>47</xdr:row>
      <xdr:rowOff>95250</xdr:rowOff>
    </xdr:from>
    <xdr:to>
      <xdr:col>15</xdr:col>
      <xdr:colOff>26987</xdr:colOff>
      <xdr:row>48</xdr:row>
      <xdr:rowOff>114300</xdr:rowOff>
    </xdr:to>
    <xdr:sp macro="" textlink="">
      <xdr:nvSpPr>
        <xdr:cNvPr id="60" name="Ellipse 59"/>
        <xdr:cNvSpPr/>
      </xdr:nvSpPr>
      <xdr:spPr>
        <a:xfrm>
          <a:off x="5394325" y="9596438"/>
          <a:ext cx="204787" cy="221456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98181</xdr:colOff>
      <xdr:row>47</xdr:row>
      <xdr:rowOff>76200</xdr:rowOff>
    </xdr:from>
    <xdr:to>
      <xdr:col>20</xdr:col>
      <xdr:colOff>307731</xdr:colOff>
      <xdr:row>48</xdr:row>
      <xdr:rowOff>95250</xdr:rowOff>
    </xdr:to>
    <xdr:sp macro="" textlink="">
      <xdr:nvSpPr>
        <xdr:cNvPr id="61" name="Ellipse 60"/>
        <xdr:cNvSpPr/>
      </xdr:nvSpPr>
      <xdr:spPr>
        <a:xfrm>
          <a:off x="7337181" y="9467850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85725</xdr:colOff>
      <xdr:row>47</xdr:row>
      <xdr:rowOff>76200</xdr:rowOff>
    </xdr:from>
    <xdr:to>
      <xdr:col>21</xdr:col>
      <xdr:colOff>295275</xdr:colOff>
      <xdr:row>48</xdr:row>
      <xdr:rowOff>95250</xdr:rowOff>
    </xdr:to>
    <xdr:sp macro="" textlink="">
      <xdr:nvSpPr>
        <xdr:cNvPr id="62" name="Ellipse 61"/>
        <xdr:cNvSpPr/>
      </xdr:nvSpPr>
      <xdr:spPr>
        <a:xfrm>
          <a:off x="7705725" y="9467850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85725</xdr:colOff>
      <xdr:row>47</xdr:row>
      <xdr:rowOff>76200</xdr:rowOff>
    </xdr:from>
    <xdr:to>
      <xdr:col>21</xdr:col>
      <xdr:colOff>295275</xdr:colOff>
      <xdr:row>48</xdr:row>
      <xdr:rowOff>95250</xdr:rowOff>
    </xdr:to>
    <xdr:sp macro="" textlink="">
      <xdr:nvSpPr>
        <xdr:cNvPr id="64" name="Ellipse 63"/>
        <xdr:cNvSpPr/>
      </xdr:nvSpPr>
      <xdr:spPr>
        <a:xfrm>
          <a:off x="7705725" y="9467850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83344</xdr:colOff>
      <xdr:row>11</xdr:row>
      <xdr:rowOff>190500</xdr:rowOff>
    </xdr:from>
    <xdr:to>
      <xdr:col>1</xdr:col>
      <xdr:colOff>1328780</xdr:colOff>
      <xdr:row>24</xdr:row>
      <xdr:rowOff>131217</xdr:rowOff>
    </xdr:to>
    <xdr:pic>
      <xdr:nvPicPr>
        <xdr:cNvPr id="66" name="Grafik 6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4" y="2405063"/>
          <a:ext cx="1650249" cy="2571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tabSelected="1" showRuler="0" zoomScale="80" zoomScaleNormal="80" workbookViewId="0">
      <selection activeCell="R33" sqref="R33"/>
    </sheetView>
  </sheetViews>
  <sheetFormatPr baseColWidth="10" defaultRowHeight="15" x14ac:dyDescent="0.25"/>
  <cols>
    <col min="1" max="1" width="6" customWidth="1"/>
    <col min="2" max="2" width="19.42578125" customWidth="1"/>
    <col min="3" max="3" width="5.140625" customWidth="1"/>
    <col min="4" max="4" width="4.28515625" customWidth="1"/>
    <col min="5" max="5" width="6.28515625" bestFit="1" customWidth="1"/>
    <col min="6" max="6" width="3" customWidth="1"/>
    <col min="7" max="7" width="2.7109375" customWidth="1"/>
    <col min="8" max="8" width="3" customWidth="1"/>
    <col min="9" max="9" width="4.42578125" customWidth="1"/>
    <col min="10" max="10" width="4.7109375" customWidth="1"/>
    <col min="11" max="11" width="6.28515625" bestFit="1" customWidth="1"/>
    <col min="12" max="12" width="3.140625" customWidth="1"/>
    <col min="13" max="13" width="2.7109375" customWidth="1"/>
    <col min="14" max="14" width="2.85546875" customWidth="1"/>
    <col min="15" max="15" width="6.85546875" customWidth="1"/>
    <col min="16" max="16" width="5.140625" customWidth="1"/>
    <col min="17" max="17" width="8" customWidth="1"/>
    <col min="18" max="18" width="3.85546875" customWidth="1"/>
    <col min="19" max="19" width="2.140625" bestFit="1" customWidth="1"/>
    <col min="20" max="20" width="4" customWidth="1"/>
    <col min="21" max="21" width="5.7109375" customWidth="1"/>
    <col min="22" max="22" width="5.85546875" customWidth="1"/>
  </cols>
  <sheetData>
    <row r="1" spans="1:24" x14ac:dyDescent="0.25">
      <c r="A1" s="40" t="s">
        <v>12</v>
      </c>
      <c r="B1" s="41"/>
      <c r="C1" s="41"/>
      <c r="D1" s="41"/>
      <c r="E1" s="41"/>
      <c r="F1" s="41"/>
      <c r="G1" s="42"/>
      <c r="H1" s="2"/>
      <c r="I1" s="2"/>
      <c r="J1" s="2"/>
      <c r="K1" s="34" t="s">
        <v>17</v>
      </c>
      <c r="L1" s="34"/>
      <c r="M1" s="34"/>
      <c r="N1" s="35"/>
      <c r="O1" s="36"/>
      <c r="P1" s="36"/>
      <c r="Q1" s="36"/>
      <c r="R1" s="36"/>
      <c r="S1" s="36"/>
      <c r="T1" s="36"/>
      <c r="U1" s="36"/>
      <c r="V1" s="37"/>
      <c r="W1" s="2"/>
    </row>
    <row r="2" spans="1:24" ht="15.75" thickBot="1" x14ac:dyDescent="0.3">
      <c r="A2" s="43"/>
      <c r="B2" s="44"/>
      <c r="C2" s="44"/>
      <c r="D2" s="44"/>
      <c r="E2" s="44"/>
      <c r="F2" s="44"/>
      <c r="G2" s="45"/>
      <c r="H2" s="2"/>
      <c r="I2" s="2"/>
      <c r="J2" s="2"/>
      <c r="K2" s="2"/>
      <c r="L2" s="2"/>
      <c r="M2" s="2"/>
      <c r="N2" s="2"/>
      <c r="O2" s="2"/>
      <c r="P2" s="2"/>
      <c r="Q2" s="8"/>
      <c r="R2" s="5"/>
      <c r="S2" s="5"/>
      <c r="T2" s="8"/>
      <c r="U2" s="17"/>
      <c r="V2" s="18"/>
      <c r="W2" s="5"/>
    </row>
    <row r="3" spans="1:24" ht="15.75" thickBot="1" x14ac:dyDescent="0.3">
      <c r="A3" s="43"/>
      <c r="B3" s="44"/>
      <c r="C3" s="44"/>
      <c r="D3" s="44"/>
      <c r="E3" s="44"/>
      <c r="F3" s="44"/>
      <c r="G3" s="45"/>
      <c r="H3" s="2"/>
      <c r="I3" s="2"/>
      <c r="J3" s="2"/>
      <c r="K3" s="32" t="s">
        <v>0</v>
      </c>
      <c r="L3" s="10"/>
      <c r="M3" s="30" t="str">
        <f>IF(L4="","?",IF((L3/L4)=(2/5),"R","F"))</f>
        <v>?</v>
      </c>
      <c r="N3" s="12" t="str">
        <f>IF(L3="","?",L3/GCD(L3,L4))</f>
        <v>?</v>
      </c>
      <c r="O3" s="2"/>
      <c r="P3" s="2"/>
      <c r="Q3" s="32" t="s">
        <v>3</v>
      </c>
      <c r="R3" s="10"/>
      <c r="S3" s="30" t="str">
        <f>IF(R4="","?",IF((R3/R4)=(6/30),"R","F"))</f>
        <v>?</v>
      </c>
      <c r="T3" s="12" t="str">
        <f>IF(R3="","?",R3/GCD(R3,R4))</f>
        <v>?</v>
      </c>
      <c r="U3" s="38"/>
      <c r="V3" s="54"/>
      <c r="W3" s="7"/>
    </row>
    <row r="4" spans="1:24" ht="15.75" thickBot="1" x14ac:dyDescent="0.3">
      <c r="A4" s="46"/>
      <c r="B4" s="47"/>
      <c r="C4" s="47"/>
      <c r="D4" s="47"/>
      <c r="E4" s="47"/>
      <c r="F4" s="47"/>
      <c r="G4" s="48"/>
      <c r="H4" s="2"/>
      <c r="I4" s="2"/>
      <c r="J4" s="3"/>
      <c r="K4" s="33"/>
      <c r="L4" s="11"/>
      <c r="M4" s="31"/>
      <c r="N4" s="15" t="str">
        <f>IF(L4="","?",L4/GCD(L3,L4))</f>
        <v>?</v>
      </c>
      <c r="O4" s="4"/>
      <c r="P4" s="2"/>
      <c r="Q4" s="33"/>
      <c r="R4" s="11"/>
      <c r="S4" s="31"/>
      <c r="T4" s="15" t="str">
        <f>IF(R4="","?",R4/GCD(R3,R4))</f>
        <v>?</v>
      </c>
      <c r="U4" s="39"/>
      <c r="V4" s="54"/>
      <c r="W4" s="7"/>
    </row>
    <row r="5" spans="1:24" ht="15.75" thickBot="1" x14ac:dyDescent="0.3">
      <c r="A5" s="2"/>
      <c r="B5" s="2"/>
      <c r="C5" s="2"/>
      <c r="D5" s="2"/>
      <c r="E5" s="2"/>
      <c r="F5" s="2"/>
      <c r="G5" s="2"/>
      <c r="H5" s="2"/>
      <c r="I5" s="2"/>
      <c r="J5" s="7"/>
      <c r="K5" s="2"/>
      <c r="L5" s="2"/>
      <c r="M5" s="2"/>
      <c r="N5" s="2"/>
      <c r="O5" s="2"/>
      <c r="P5" s="2"/>
      <c r="Q5" s="16"/>
      <c r="R5" s="5"/>
      <c r="S5" s="5"/>
      <c r="T5" s="5"/>
      <c r="U5" s="16"/>
      <c r="V5" s="16"/>
      <c r="W5" s="5"/>
    </row>
    <row r="6" spans="1:24" ht="15.75" thickBot="1" x14ac:dyDescent="0.3">
      <c r="A6" s="2"/>
      <c r="B6" s="2"/>
      <c r="C6" s="2"/>
      <c r="D6" s="2"/>
      <c r="E6" s="32" t="s">
        <v>0</v>
      </c>
      <c r="F6" s="10"/>
      <c r="G6" s="30" t="str">
        <f>IF(F7="","?",IF((F6/F7)=(3/6),"R","F"))</f>
        <v>?</v>
      </c>
      <c r="H6" s="12" t="str">
        <f>IF(F6="","?",F6/GCD(F6,F7))</f>
        <v>?</v>
      </c>
      <c r="I6" s="8"/>
      <c r="J6" s="7"/>
      <c r="K6" s="32" t="s">
        <v>1</v>
      </c>
      <c r="L6" s="10"/>
      <c r="M6" s="30" t="str">
        <f>IF(L7="","?",IF((L6/L7)=(2/5),"R","F"))</f>
        <v>?</v>
      </c>
      <c r="N6" s="12" t="str">
        <f>IF(L6="","?",L6/GCD(L6,L7))</f>
        <v>?</v>
      </c>
      <c r="O6" s="2"/>
      <c r="P6" s="2"/>
      <c r="Q6" s="32" t="s">
        <v>4</v>
      </c>
      <c r="R6" s="10"/>
      <c r="S6" s="30" t="str">
        <f>IF(R7="","?",IF((R6/R7)=(6/30),"R","F"))</f>
        <v>?</v>
      </c>
      <c r="T6" s="12" t="str">
        <f>IF(R6="","?",R6/GCD(R6,R7))</f>
        <v>?</v>
      </c>
      <c r="U6" s="38"/>
      <c r="V6" s="5"/>
      <c r="W6" s="7"/>
    </row>
    <row r="7" spans="1:24" ht="15.75" thickBot="1" x14ac:dyDescent="0.3">
      <c r="A7" s="34" t="s">
        <v>16</v>
      </c>
      <c r="B7" s="34"/>
      <c r="C7" s="2"/>
      <c r="D7" s="3"/>
      <c r="E7" s="33"/>
      <c r="F7" s="11"/>
      <c r="G7" s="31"/>
      <c r="H7" s="13" t="str">
        <f>IF(F7="","?",F7/GCD(F6,F7))</f>
        <v>?</v>
      </c>
      <c r="I7" s="14"/>
      <c r="J7" s="3"/>
      <c r="K7" s="33"/>
      <c r="L7" s="11"/>
      <c r="M7" s="31"/>
      <c r="N7" s="15" t="str">
        <f>IF(L7="","?",L7/GCD(L6,L7))</f>
        <v>?</v>
      </c>
      <c r="O7" s="4"/>
      <c r="P7" s="2"/>
      <c r="Q7" s="33"/>
      <c r="R7" s="11"/>
      <c r="S7" s="31"/>
      <c r="T7" s="15" t="str">
        <f>IF(R7="","?",R7/GCD(R6,R7))</f>
        <v>?</v>
      </c>
      <c r="U7" s="39"/>
      <c r="V7" s="5"/>
      <c r="W7" s="7"/>
    </row>
    <row r="8" spans="1:24" ht="15.75" thickBot="1" x14ac:dyDescent="0.3">
      <c r="A8" s="34" t="s">
        <v>26</v>
      </c>
      <c r="B8" s="34"/>
      <c r="C8" s="2"/>
      <c r="D8" s="7"/>
      <c r="E8" s="2"/>
      <c r="F8" s="4"/>
      <c r="G8" s="4"/>
      <c r="H8" s="4"/>
      <c r="I8" s="2"/>
      <c r="J8" s="7"/>
      <c r="K8" s="2"/>
      <c r="L8" s="2"/>
      <c r="M8" s="2"/>
      <c r="N8" s="2"/>
      <c r="O8" s="2"/>
      <c r="P8" s="2"/>
      <c r="Q8" s="16"/>
      <c r="R8" s="5"/>
      <c r="S8" s="5"/>
      <c r="T8" s="5"/>
      <c r="U8" s="5"/>
      <c r="V8" s="4"/>
      <c r="W8" s="5"/>
    </row>
    <row r="9" spans="1:24" ht="15.75" thickBot="1" x14ac:dyDescent="0.3">
      <c r="A9" s="2"/>
      <c r="B9" s="2"/>
      <c r="C9" s="2"/>
      <c r="D9" s="7"/>
      <c r="E9" s="2"/>
      <c r="F9" s="2"/>
      <c r="G9" s="2"/>
      <c r="H9" s="2"/>
      <c r="I9" s="2"/>
      <c r="J9" s="7"/>
      <c r="K9" s="32" t="s">
        <v>2</v>
      </c>
      <c r="L9" s="10"/>
      <c r="M9" s="30" t="str">
        <f>IF(L10="","?",IF((L9/L10)=(1/5),"R","F"))</f>
        <v>?</v>
      </c>
      <c r="N9" s="12" t="str">
        <f>IF(L9="","?",L9/GCD(L9,L10))</f>
        <v>?</v>
      </c>
      <c r="O9" s="2"/>
      <c r="P9" s="2"/>
      <c r="Q9" s="32" t="s">
        <v>5</v>
      </c>
      <c r="R9" s="10"/>
      <c r="S9" s="30" t="str">
        <f>IF(R10="","?",IF((R9/R10)=(3/30),"R","F"))</f>
        <v>?</v>
      </c>
      <c r="T9" s="12" t="str">
        <f>IF(R9="","?",R9/GCD(R9,R10))</f>
        <v>?</v>
      </c>
      <c r="U9" s="38"/>
      <c r="V9" s="52"/>
      <c r="W9" s="5"/>
    </row>
    <row r="10" spans="1:24" ht="15.75" thickBot="1" x14ac:dyDescent="0.3">
      <c r="A10" s="2"/>
      <c r="B10" s="2"/>
      <c r="C10" s="2"/>
      <c r="D10" s="7"/>
      <c r="E10" s="2"/>
      <c r="F10" s="2"/>
      <c r="G10" s="2"/>
      <c r="H10" s="2"/>
      <c r="I10" s="2"/>
      <c r="J10" s="4"/>
      <c r="K10" s="33"/>
      <c r="L10" s="11"/>
      <c r="M10" s="31"/>
      <c r="N10" s="15" t="str">
        <f>IF(L10="","?",L10/GCD(L9,L10))</f>
        <v>?</v>
      </c>
      <c r="O10" s="4"/>
      <c r="P10" s="2"/>
      <c r="Q10" s="33"/>
      <c r="R10" s="11"/>
      <c r="S10" s="31"/>
      <c r="T10" s="15" t="str">
        <f>IF(R10="","?",R10/GCD(R9,R10))</f>
        <v>?</v>
      </c>
      <c r="U10" s="55"/>
      <c r="V10" s="56"/>
      <c r="W10" s="5"/>
    </row>
    <row r="11" spans="1:24" ht="15.75" thickBot="1" x14ac:dyDescent="0.3">
      <c r="A11" s="2"/>
      <c r="B11" s="2"/>
      <c r="C11" s="2"/>
      <c r="D11" s="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6"/>
      <c r="R11" s="5"/>
      <c r="S11" s="5"/>
      <c r="T11" s="5"/>
      <c r="U11" s="4"/>
      <c r="V11" s="4"/>
      <c r="W11" s="5"/>
    </row>
    <row r="12" spans="1:24" ht="15.75" thickBot="1" x14ac:dyDescent="0.3">
      <c r="A12" s="2"/>
      <c r="B12" s="2"/>
      <c r="C12" s="2"/>
      <c r="D12" s="7"/>
      <c r="E12" s="2"/>
      <c r="F12" s="2"/>
      <c r="G12" s="2"/>
      <c r="H12" s="2"/>
      <c r="I12" s="2"/>
      <c r="J12" s="8"/>
      <c r="K12" s="32" t="s">
        <v>0</v>
      </c>
      <c r="L12" s="10"/>
      <c r="M12" s="30" t="str">
        <f>IF(L13="","?",IF((L12/L13)=(3/5),"R","F"))</f>
        <v>?</v>
      </c>
      <c r="N12" s="12" t="str">
        <f>IF(L12="","?",L12/GCD(L12,L13))</f>
        <v>?</v>
      </c>
      <c r="O12" s="2"/>
      <c r="P12" s="2"/>
      <c r="Q12" s="32" t="s">
        <v>6</v>
      </c>
      <c r="R12" s="10"/>
      <c r="S12" s="30" t="str">
        <f>IF(R13="","?",IF((R12/R13)=(6/30),"R","F"))</f>
        <v>?</v>
      </c>
      <c r="T12" s="12" t="str">
        <f>IF(R12="","?",R12/GCD(R12,R13))</f>
        <v>?</v>
      </c>
      <c r="U12" s="38"/>
      <c r="V12" s="52"/>
      <c r="W12" s="5"/>
    </row>
    <row r="13" spans="1:24" ht="15.75" thickBot="1" x14ac:dyDescent="0.3">
      <c r="A13" s="2"/>
      <c r="B13" s="2"/>
      <c r="C13" s="2"/>
      <c r="D13" s="7"/>
      <c r="E13" s="2"/>
      <c r="F13" s="2"/>
      <c r="G13" s="2"/>
      <c r="H13" s="2"/>
      <c r="I13" s="2"/>
      <c r="J13" s="7"/>
      <c r="K13" s="33"/>
      <c r="L13" s="11"/>
      <c r="M13" s="31"/>
      <c r="N13" s="15" t="str">
        <f>IF(L13="","?",L13/GCD(L12,L13))</f>
        <v>?</v>
      </c>
      <c r="O13" s="4"/>
      <c r="P13" s="2"/>
      <c r="Q13" s="33"/>
      <c r="R13" s="11"/>
      <c r="S13" s="31"/>
      <c r="T13" s="15" t="str">
        <f>IF(R13="","?",R13/GCD(R12,R13))</f>
        <v>?</v>
      </c>
      <c r="U13" s="39"/>
      <c r="V13" s="53"/>
      <c r="W13" s="2"/>
      <c r="X13" s="1"/>
    </row>
    <row r="14" spans="1:24" ht="15.75" thickBot="1" x14ac:dyDescent="0.3">
      <c r="A14" s="2"/>
      <c r="B14" s="2"/>
      <c r="C14" s="2"/>
      <c r="D14" s="7"/>
      <c r="E14" s="2"/>
      <c r="F14" s="2"/>
      <c r="G14" s="2"/>
      <c r="H14" s="2"/>
      <c r="I14" s="2"/>
      <c r="J14" s="7"/>
      <c r="K14" s="2"/>
      <c r="L14" s="2"/>
      <c r="M14" s="2"/>
      <c r="N14" s="2"/>
      <c r="O14" s="2"/>
      <c r="P14" s="2"/>
      <c r="Q14" s="16"/>
      <c r="R14" s="5"/>
      <c r="S14" s="5"/>
      <c r="T14" s="5"/>
      <c r="U14" s="5"/>
      <c r="V14" s="5"/>
      <c r="W14" s="2"/>
    </row>
    <row r="15" spans="1:24" ht="15.75" thickBot="1" x14ac:dyDescent="0.3">
      <c r="A15" s="2"/>
      <c r="B15" s="2"/>
      <c r="C15" s="5"/>
      <c r="D15" s="9"/>
      <c r="E15" s="32" t="s">
        <v>1</v>
      </c>
      <c r="F15" s="10"/>
      <c r="G15" s="30" t="str">
        <f>IF(F16="","?",IF((F15/F16)=(2/6),"R","F"))</f>
        <v>?</v>
      </c>
      <c r="H15" s="15" t="str">
        <f>IF(F15="","?",F15/GCD(F15,F16))</f>
        <v>?</v>
      </c>
      <c r="I15" s="22"/>
      <c r="J15" s="2"/>
      <c r="K15" s="32" t="s">
        <v>1</v>
      </c>
      <c r="L15" s="10"/>
      <c r="M15" s="30" t="str">
        <f>IF(L16="","?",IF((L15/L16)=(1/5),"R","F"))</f>
        <v>?</v>
      </c>
      <c r="N15" s="12" t="str">
        <f>IF(L15="","?",L15/GCD(L15,L16))</f>
        <v>?</v>
      </c>
      <c r="O15" s="2"/>
      <c r="P15" s="2"/>
      <c r="Q15" s="32" t="s">
        <v>7</v>
      </c>
      <c r="R15" s="10"/>
      <c r="S15" s="30" t="str">
        <f>IF(R16="","?",IF((R15/R16)=(2/30),"R","F"))</f>
        <v>?</v>
      </c>
      <c r="T15" s="12" t="str">
        <f>IF(R15="","?",R15/GCD(R15,R16))</f>
        <v>?</v>
      </c>
      <c r="U15" s="38"/>
      <c r="V15" s="52"/>
      <c r="W15" s="5"/>
    </row>
    <row r="16" spans="1:24" ht="15.75" thickBot="1" x14ac:dyDescent="0.3">
      <c r="A16" s="2"/>
      <c r="B16" s="2"/>
      <c r="C16" s="4"/>
      <c r="D16" s="3"/>
      <c r="E16" s="33"/>
      <c r="F16" s="11"/>
      <c r="G16" s="31"/>
      <c r="H16" s="13" t="str">
        <f>IF(F16="","?",F16/GCD(F15,F16))</f>
        <v>?</v>
      </c>
      <c r="I16" s="14"/>
      <c r="J16" s="3"/>
      <c r="K16" s="33"/>
      <c r="L16" s="11"/>
      <c r="M16" s="31"/>
      <c r="N16" s="15" t="str">
        <f>IF(L16="","?",L16/GCD(L15,L16))</f>
        <v>?</v>
      </c>
      <c r="O16" s="4"/>
      <c r="P16" s="2"/>
      <c r="Q16" s="33"/>
      <c r="R16" s="11"/>
      <c r="S16" s="31"/>
      <c r="T16" s="15" t="str">
        <f>IF(R16="","?",R16/GCD(R15,R16))</f>
        <v>?</v>
      </c>
      <c r="U16" s="39"/>
      <c r="V16" s="53"/>
      <c r="W16" s="5"/>
    </row>
    <row r="17" spans="1:25" ht="15.75" thickBot="1" x14ac:dyDescent="0.3">
      <c r="A17" s="2"/>
      <c r="B17" s="2"/>
      <c r="C17" s="2"/>
      <c r="D17" s="7"/>
      <c r="E17" s="2"/>
      <c r="F17" s="2"/>
      <c r="G17" s="2"/>
      <c r="H17" s="2"/>
      <c r="I17" s="2"/>
      <c r="J17" s="7"/>
      <c r="K17" s="2"/>
      <c r="L17" s="2"/>
      <c r="M17" s="2"/>
      <c r="N17" s="2"/>
      <c r="O17" s="2"/>
      <c r="P17" s="2"/>
      <c r="Q17" s="16"/>
      <c r="R17" s="5"/>
      <c r="S17" s="5"/>
      <c r="T17" s="5"/>
      <c r="U17" s="5"/>
      <c r="V17" s="5"/>
      <c r="W17" s="5"/>
    </row>
    <row r="18" spans="1:25" ht="15.75" thickBot="1" x14ac:dyDescent="0.3">
      <c r="A18" s="2"/>
      <c r="B18" s="2"/>
      <c r="C18" s="2"/>
      <c r="D18" s="7"/>
      <c r="E18" s="2"/>
      <c r="F18" s="2"/>
      <c r="G18" s="2"/>
      <c r="H18" s="2"/>
      <c r="I18" s="2"/>
      <c r="J18" s="7"/>
      <c r="K18" s="32" t="s">
        <v>2</v>
      </c>
      <c r="L18" s="10"/>
      <c r="M18" s="30" t="str">
        <f>IF(L19="","?",IF((L18/L19)=(1/5),"R","F"))</f>
        <v>?</v>
      </c>
      <c r="N18" s="12" t="str">
        <f>IF(L18="","?",L18/GCD(L18,L19))</f>
        <v>?</v>
      </c>
      <c r="O18" s="2"/>
      <c r="P18" s="2"/>
      <c r="Q18" s="32" t="s">
        <v>8</v>
      </c>
      <c r="R18" s="10"/>
      <c r="S18" s="30" t="str">
        <f>IF(R19="","?",IF((R18/R19)=(2/30),"R","F"))</f>
        <v>?</v>
      </c>
      <c r="T18" s="12" t="str">
        <f>IF(R18="","?",R18/GCD(R18,R19))</f>
        <v>?</v>
      </c>
      <c r="U18" s="38"/>
      <c r="V18" s="52"/>
      <c r="W18" s="5"/>
    </row>
    <row r="19" spans="1:25" ht="15.75" thickBot="1" x14ac:dyDescent="0.3">
      <c r="A19" s="2"/>
      <c r="B19" s="2"/>
      <c r="C19" s="2"/>
      <c r="D19" s="7"/>
      <c r="E19" s="2"/>
      <c r="F19" s="2"/>
      <c r="G19" s="2"/>
      <c r="H19" s="2"/>
      <c r="I19" s="2"/>
      <c r="J19" s="4"/>
      <c r="K19" s="33"/>
      <c r="L19" s="11"/>
      <c r="M19" s="31"/>
      <c r="N19" s="15" t="str">
        <f>IF(L19="","?",L19/GCD(L18,L19))</f>
        <v>?</v>
      </c>
      <c r="O19" s="4"/>
      <c r="P19" s="2"/>
      <c r="Q19" s="33"/>
      <c r="R19" s="11"/>
      <c r="S19" s="31"/>
      <c r="T19" s="15" t="str">
        <f>IF(R19="","?",R19/GCD(R18,R19))</f>
        <v>?</v>
      </c>
      <c r="U19" s="39"/>
      <c r="V19" s="53"/>
      <c r="W19" s="5"/>
    </row>
    <row r="20" spans="1:25" ht="15.75" thickBot="1" x14ac:dyDescent="0.3">
      <c r="A20" s="2"/>
      <c r="B20" s="2"/>
      <c r="C20" s="2"/>
      <c r="D20" s="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5"/>
      <c r="Q20" s="5"/>
      <c r="R20" s="5"/>
      <c r="S20" s="5"/>
      <c r="T20" s="5"/>
      <c r="U20" s="5"/>
      <c r="V20" s="5"/>
      <c r="W20" s="5"/>
      <c r="X20" s="1"/>
    </row>
    <row r="21" spans="1:25" ht="15.75" thickBot="1" x14ac:dyDescent="0.3">
      <c r="A21" s="2"/>
      <c r="B21" s="2"/>
      <c r="C21" s="2"/>
      <c r="D21" s="7"/>
      <c r="E21" s="2"/>
      <c r="F21" s="2"/>
      <c r="G21" s="2"/>
      <c r="H21" s="2"/>
      <c r="I21" s="2"/>
      <c r="J21" s="2"/>
      <c r="K21" s="32" t="s">
        <v>0</v>
      </c>
      <c r="L21" s="10"/>
      <c r="M21" s="30" t="str">
        <f>IF(L22="","?",IF((L21/L22)=(3/5),"R","F"))</f>
        <v>?</v>
      </c>
      <c r="N21" s="12" t="str">
        <f>IF(L21="","?",L21/GCD(L21,L22))</f>
        <v>?</v>
      </c>
      <c r="O21" s="2"/>
      <c r="P21" s="2"/>
      <c r="Q21" s="32" t="s">
        <v>9</v>
      </c>
      <c r="R21" s="10"/>
      <c r="S21" s="30" t="str">
        <f>IF(R22="","?",IF((R21/R22)=(3/30),"R","F"))</f>
        <v>?</v>
      </c>
      <c r="T21" s="12" t="str">
        <f>IF(R21="","?",R21/GCD(R21,R22))</f>
        <v>?</v>
      </c>
      <c r="U21" s="38"/>
      <c r="V21" s="52"/>
      <c r="W21" s="5"/>
    </row>
    <row r="22" spans="1:25" ht="15.75" thickBot="1" x14ac:dyDescent="0.3">
      <c r="A22" s="2"/>
      <c r="B22" s="2"/>
      <c r="C22" s="2"/>
      <c r="D22" s="7"/>
      <c r="E22" s="2"/>
      <c r="F22" s="2"/>
      <c r="G22" s="2"/>
      <c r="H22" s="2"/>
      <c r="I22" s="2"/>
      <c r="J22" s="3"/>
      <c r="K22" s="33"/>
      <c r="L22" s="11"/>
      <c r="M22" s="31"/>
      <c r="N22" s="15" t="str">
        <f>IF(L22="","?",L22/GCD(L21,L22))</f>
        <v>?</v>
      </c>
      <c r="O22" s="4"/>
      <c r="P22" s="2"/>
      <c r="Q22" s="33"/>
      <c r="R22" s="11"/>
      <c r="S22" s="31"/>
      <c r="T22" s="15" t="str">
        <f>IF(R22="","?",R22/GCD(R21,R22))</f>
        <v>?</v>
      </c>
      <c r="U22" s="39"/>
      <c r="V22" s="53"/>
      <c r="W22" s="2"/>
      <c r="Y22" s="1"/>
    </row>
    <row r="23" spans="1:25" ht="15.75" thickBot="1" x14ac:dyDescent="0.3">
      <c r="A23" s="2"/>
      <c r="B23" s="2"/>
      <c r="C23" s="2"/>
      <c r="D23" s="7"/>
      <c r="E23" s="2"/>
      <c r="F23" s="2"/>
      <c r="G23" s="2"/>
      <c r="H23" s="2"/>
      <c r="I23" s="2"/>
      <c r="J23" s="7"/>
      <c r="K23" s="2"/>
      <c r="L23" s="2"/>
      <c r="M23" s="2"/>
      <c r="N23" s="2"/>
      <c r="O23" s="2"/>
      <c r="P23" s="2"/>
      <c r="Q23" s="16"/>
      <c r="R23" s="5"/>
      <c r="S23" s="5"/>
      <c r="T23" s="5"/>
      <c r="U23" s="5"/>
      <c r="V23" s="5"/>
      <c r="W23" s="2"/>
      <c r="Y23" s="1"/>
    </row>
    <row r="24" spans="1:25" ht="15.75" thickBot="1" x14ac:dyDescent="0.3">
      <c r="A24" s="2"/>
      <c r="B24" s="2"/>
      <c r="C24" s="2"/>
      <c r="D24" s="7"/>
      <c r="E24" s="32" t="s">
        <v>2</v>
      </c>
      <c r="F24" s="10"/>
      <c r="G24" s="30" t="str">
        <f>IF(F25="","?",IF((F24/F25)=(1/6),"R","F"))</f>
        <v>?</v>
      </c>
      <c r="H24" s="12" t="str">
        <f>IF(F24="","?",F24/GCD(F24,F25))</f>
        <v>?</v>
      </c>
      <c r="I24" s="2"/>
      <c r="J24" s="9"/>
      <c r="K24" s="32" t="s">
        <v>1</v>
      </c>
      <c r="L24" s="10"/>
      <c r="M24" s="30" t="str">
        <f>IF(L25="","?",IF((L24/L25)=(2/5),"R","F"))</f>
        <v>?</v>
      </c>
      <c r="N24" s="12" t="str">
        <f>IF(L24="","?",L24/GCD(L24,L25))</f>
        <v>?</v>
      </c>
      <c r="O24" s="2"/>
      <c r="P24" s="2"/>
      <c r="Q24" s="32" t="s">
        <v>10</v>
      </c>
      <c r="R24" s="10"/>
      <c r="S24" s="30" t="str">
        <f>IF(R25="","?",IF((R24/R25)=(2/30),"R","F"))</f>
        <v>?</v>
      </c>
      <c r="T24" s="12" t="str">
        <f>IF(R24="","?",R24/GCD(R24,R25))</f>
        <v>?</v>
      </c>
      <c r="U24" s="38"/>
      <c r="V24" s="52"/>
      <c r="W24" s="2"/>
      <c r="Y24" s="1"/>
    </row>
    <row r="25" spans="1:25" ht="15.75" thickBot="1" x14ac:dyDescent="0.3">
      <c r="A25" s="2"/>
      <c r="B25" s="2"/>
      <c r="C25" s="2"/>
      <c r="D25" s="4"/>
      <c r="E25" s="33"/>
      <c r="F25" s="11"/>
      <c r="G25" s="31"/>
      <c r="H25" s="13" t="str">
        <f>IF(F25="","?",F25/GCD(F24,F25))</f>
        <v>?</v>
      </c>
      <c r="I25" s="14"/>
      <c r="J25" s="3"/>
      <c r="K25" s="33"/>
      <c r="L25" s="11"/>
      <c r="M25" s="31"/>
      <c r="N25" s="13" t="str">
        <f>IF(L25="","?",L25/GCD(L24,L25))</f>
        <v>?</v>
      </c>
      <c r="O25" s="3"/>
      <c r="P25" s="2"/>
      <c r="Q25" s="33"/>
      <c r="R25" s="11"/>
      <c r="S25" s="31"/>
      <c r="T25" s="15" t="str">
        <f>IF(R25="","?",R25/GCD(R24,R25))</f>
        <v>?</v>
      </c>
      <c r="U25" s="39"/>
      <c r="V25" s="53"/>
      <c r="W25" s="2"/>
    </row>
    <row r="26" spans="1:25" ht="15.75" thickBot="1" x14ac:dyDescent="0.3">
      <c r="A26" s="2"/>
      <c r="B26" s="2"/>
      <c r="C26" s="2"/>
      <c r="D26" s="2"/>
      <c r="E26" s="2"/>
      <c r="F26" s="2"/>
      <c r="G26" s="2"/>
      <c r="H26" s="2"/>
      <c r="I26" s="6"/>
      <c r="J26" s="2"/>
      <c r="K26" s="2"/>
      <c r="L26" s="2"/>
      <c r="M26" s="2"/>
      <c r="N26" s="2"/>
      <c r="O26" s="2"/>
      <c r="P26" s="2"/>
      <c r="Q26" s="16"/>
      <c r="R26" s="5"/>
      <c r="S26" s="5"/>
      <c r="T26" s="5"/>
      <c r="U26" s="5"/>
      <c r="V26" s="5"/>
      <c r="W26" s="2"/>
    </row>
    <row r="27" spans="1:25" ht="15.75" thickBot="1" x14ac:dyDescent="0.3">
      <c r="A27" s="2"/>
      <c r="B27" s="2"/>
      <c r="C27" s="2"/>
      <c r="D27" s="2"/>
      <c r="E27" s="2"/>
      <c r="F27" s="2"/>
      <c r="G27" s="2"/>
      <c r="H27" s="2"/>
      <c r="I27" s="2"/>
      <c r="J27" s="7"/>
      <c r="K27" s="32" t="s">
        <v>2</v>
      </c>
      <c r="L27" s="10"/>
      <c r="M27" s="30" t="str">
        <f>IF(L28="","?",IF((L27/L28)=(0/5),"R","F"))</f>
        <v>?</v>
      </c>
      <c r="N27" s="12" t="str">
        <f>IF(L27="","?",L27/GCD(L27,L28))</f>
        <v>?</v>
      </c>
      <c r="O27" s="2"/>
      <c r="P27" s="2"/>
      <c r="Q27" s="32" t="s">
        <v>11</v>
      </c>
      <c r="R27" s="10"/>
      <c r="S27" s="30" t="str">
        <f>IF(R28="","?",IF((R27/R28)=(0/30),"R","F"))</f>
        <v>?</v>
      </c>
      <c r="T27" s="12" t="str">
        <f>IF(R27="","?",R27/GCD(R27,R28))</f>
        <v>?</v>
      </c>
      <c r="U27" s="38"/>
      <c r="V27" s="52"/>
      <c r="W27" s="2"/>
    </row>
    <row r="28" spans="1:25" ht="15.75" thickBot="1" x14ac:dyDescent="0.3">
      <c r="A28" s="49" t="s">
        <v>13</v>
      </c>
      <c r="B28" s="50"/>
      <c r="C28" s="50"/>
      <c r="D28" s="50"/>
      <c r="E28" s="50"/>
      <c r="F28" s="50"/>
      <c r="G28" s="51"/>
      <c r="H28" s="2"/>
      <c r="I28" s="2"/>
      <c r="J28" s="4"/>
      <c r="K28" s="33"/>
      <c r="L28" s="11"/>
      <c r="M28" s="31"/>
      <c r="N28" s="15" t="str">
        <f>IF(L28="","?",L28/GCD(L27,L28))</f>
        <v>?</v>
      </c>
      <c r="O28" s="4"/>
      <c r="P28" s="2"/>
      <c r="Q28" s="33"/>
      <c r="R28" s="11"/>
      <c r="S28" s="31"/>
      <c r="T28" s="15" t="str">
        <f>IF(R28="","?",R28/GCD(R27,R28))</f>
        <v>?</v>
      </c>
      <c r="U28" s="39"/>
      <c r="V28" s="53"/>
      <c r="W28" s="2"/>
    </row>
    <row r="29" spans="1:25" ht="15.75" thickBot="1" x14ac:dyDescent="0.3">
      <c r="A29" s="57" t="s">
        <v>14</v>
      </c>
      <c r="B29" s="58"/>
      <c r="C29" s="58"/>
      <c r="D29" s="58"/>
      <c r="E29" s="58"/>
      <c r="F29" s="58"/>
      <c r="G29" s="59"/>
      <c r="H29" s="2"/>
      <c r="I29" s="2"/>
      <c r="J29" s="2"/>
      <c r="K29" s="2"/>
      <c r="L29" s="2"/>
      <c r="M29" s="2"/>
      <c r="N29" s="2"/>
      <c r="O29" s="2"/>
      <c r="P29" s="2"/>
      <c r="Q29" s="4"/>
      <c r="R29" s="4"/>
      <c r="S29" s="5"/>
      <c r="T29" s="5"/>
      <c r="U29" s="5"/>
      <c r="V29" s="5"/>
      <c r="W29" s="5"/>
    </row>
    <row r="30" spans="1:25" x14ac:dyDescent="0.25">
      <c r="A30" s="60"/>
      <c r="B30" s="58"/>
      <c r="C30" s="58"/>
      <c r="D30" s="58"/>
      <c r="E30" s="58"/>
      <c r="F30" s="58"/>
      <c r="G30" s="5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5"/>
      <c r="T30" s="5"/>
      <c r="U30" s="2"/>
      <c r="V30" s="5"/>
      <c r="W30" s="20" t="s">
        <v>15</v>
      </c>
      <c r="X30" s="19"/>
    </row>
    <row r="31" spans="1:25" ht="15.75" thickBot="1" x14ac:dyDescent="0.3">
      <c r="A31" s="61"/>
      <c r="B31" s="62"/>
      <c r="C31" s="62"/>
      <c r="D31" s="62"/>
      <c r="E31" s="62"/>
      <c r="F31" s="62"/>
      <c r="G31" s="6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1">
        <f>(COUNTIF(H3:T28,"R")+COUNTIF(G5:G25,"R"))/21</f>
        <v>0</v>
      </c>
      <c r="X31" s="19"/>
    </row>
  </sheetData>
  <sheetProtection algorithmName="SHA-512" hashValue="HEx2BiTR+LGZciQRIjtu5O1rX3AhPxmUnkBi0AyjBE6hV0ViXi+HzKYC4ANQcwsTN8faklzrAh3wuuVTeVOHaw==" saltValue="QAQZc5XIUqMKojrWxPqXbg==" spinCount="100000" sheet="1" objects="1" scenarios="1"/>
  <mergeCells count="66">
    <mergeCell ref="A29:G31"/>
    <mergeCell ref="A7:B7"/>
    <mergeCell ref="A8:B8"/>
    <mergeCell ref="U24:U25"/>
    <mergeCell ref="V24:V25"/>
    <mergeCell ref="U27:U28"/>
    <mergeCell ref="V27:V28"/>
    <mergeCell ref="K9:K10"/>
    <mergeCell ref="M9:M10"/>
    <mergeCell ref="M15:M16"/>
    <mergeCell ref="Q27:Q28"/>
    <mergeCell ref="S27:S28"/>
    <mergeCell ref="Q12:Q13"/>
    <mergeCell ref="S12:S13"/>
    <mergeCell ref="Q15:Q16"/>
    <mergeCell ref="S15:S16"/>
    <mergeCell ref="A1:G4"/>
    <mergeCell ref="A28:G28"/>
    <mergeCell ref="U15:U16"/>
    <mergeCell ref="V15:V16"/>
    <mergeCell ref="U18:U19"/>
    <mergeCell ref="V18:V19"/>
    <mergeCell ref="U21:U22"/>
    <mergeCell ref="V21:V22"/>
    <mergeCell ref="V3:V4"/>
    <mergeCell ref="U6:U7"/>
    <mergeCell ref="U9:U10"/>
    <mergeCell ref="V9:V10"/>
    <mergeCell ref="U12:U13"/>
    <mergeCell ref="V12:V13"/>
    <mergeCell ref="K6:K7"/>
    <mergeCell ref="M6:M7"/>
    <mergeCell ref="K27:K28"/>
    <mergeCell ref="M27:M28"/>
    <mergeCell ref="E6:E7"/>
    <mergeCell ref="G6:G7"/>
    <mergeCell ref="E15:E16"/>
    <mergeCell ref="G15:G16"/>
    <mergeCell ref="E24:E25"/>
    <mergeCell ref="G24:G25"/>
    <mergeCell ref="K12:K13"/>
    <mergeCell ref="M12:M13"/>
    <mergeCell ref="K18:K19"/>
    <mergeCell ref="M18:M19"/>
    <mergeCell ref="K21:K22"/>
    <mergeCell ref="M21:M22"/>
    <mergeCell ref="K15:K16"/>
    <mergeCell ref="K24:K25"/>
    <mergeCell ref="K1:M1"/>
    <mergeCell ref="N1:V1"/>
    <mergeCell ref="Q21:Q22"/>
    <mergeCell ref="S21:S22"/>
    <mergeCell ref="U3:U4"/>
    <mergeCell ref="M24:M25"/>
    <mergeCell ref="K3:K4"/>
    <mergeCell ref="M3:M4"/>
    <mergeCell ref="Q24:Q25"/>
    <mergeCell ref="S24:S25"/>
    <mergeCell ref="Q3:Q4"/>
    <mergeCell ref="S3:S4"/>
    <mergeCell ref="Q6:Q7"/>
    <mergeCell ref="S6:S7"/>
    <mergeCell ref="Q9:Q10"/>
    <mergeCell ref="S9:S10"/>
    <mergeCell ref="Q18:Q19"/>
    <mergeCell ref="S18:S1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showRuler="0" zoomScale="80" zoomScaleNormal="80" workbookViewId="0">
      <selection activeCell="A29" sqref="A29:G31"/>
    </sheetView>
  </sheetViews>
  <sheetFormatPr baseColWidth="10" defaultRowHeight="15" x14ac:dyDescent="0.25"/>
  <cols>
    <col min="1" max="1" width="6" customWidth="1"/>
    <col min="2" max="2" width="19.42578125" customWidth="1"/>
    <col min="3" max="3" width="5.140625" customWidth="1"/>
    <col min="4" max="4" width="4.28515625" customWidth="1"/>
    <col min="5" max="5" width="6.28515625" bestFit="1" customWidth="1"/>
    <col min="6" max="6" width="3" customWidth="1"/>
    <col min="7" max="7" width="2.7109375" customWidth="1"/>
    <col min="8" max="8" width="3" customWidth="1"/>
    <col min="9" max="9" width="4.42578125" customWidth="1"/>
    <col min="10" max="10" width="4.7109375" customWidth="1"/>
    <col min="11" max="11" width="6.28515625" bestFit="1" customWidth="1"/>
    <col min="12" max="12" width="3.140625" customWidth="1"/>
    <col min="13" max="13" width="2.7109375" customWidth="1"/>
    <col min="14" max="14" width="2.85546875" customWidth="1"/>
    <col min="15" max="15" width="6.85546875" customWidth="1"/>
    <col min="16" max="16" width="5.140625" customWidth="1"/>
    <col min="17" max="17" width="8" customWidth="1"/>
    <col min="18" max="18" width="3.5703125" customWidth="1"/>
    <col min="19" max="19" width="2.140625" bestFit="1" customWidth="1"/>
    <col min="20" max="20" width="3.85546875" customWidth="1"/>
    <col min="21" max="21" width="5.7109375" customWidth="1"/>
    <col min="22" max="22" width="5.85546875" customWidth="1"/>
  </cols>
  <sheetData>
    <row r="1" spans="1:24" x14ac:dyDescent="0.25">
      <c r="A1" s="40" t="s">
        <v>12</v>
      </c>
      <c r="B1" s="41"/>
      <c r="C1" s="41"/>
      <c r="D1" s="41"/>
      <c r="E1" s="41"/>
      <c r="F1" s="41"/>
      <c r="G1" s="42"/>
      <c r="H1" s="2"/>
      <c r="I1" s="2"/>
      <c r="J1" s="2"/>
      <c r="K1" s="34" t="s">
        <v>17</v>
      </c>
      <c r="L1" s="34"/>
      <c r="M1" s="34"/>
      <c r="N1" s="35"/>
      <c r="O1" s="36"/>
      <c r="P1" s="36"/>
      <c r="Q1" s="36"/>
      <c r="R1" s="36"/>
      <c r="S1" s="36"/>
      <c r="T1" s="36"/>
      <c r="U1" s="36"/>
      <c r="V1" s="37"/>
      <c r="W1" s="2"/>
    </row>
    <row r="2" spans="1:24" ht="15.75" thickBot="1" x14ac:dyDescent="0.3">
      <c r="A2" s="43"/>
      <c r="B2" s="44"/>
      <c r="C2" s="44"/>
      <c r="D2" s="44"/>
      <c r="E2" s="44"/>
      <c r="F2" s="44"/>
      <c r="G2" s="45"/>
      <c r="H2" s="2"/>
      <c r="I2" s="2"/>
      <c r="J2" s="2"/>
      <c r="K2" s="2"/>
      <c r="L2" s="2"/>
      <c r="M2" s="2"/>
      <c r="N2" s="2"/>
      <c r="O2" s="2"/>
      <c r="P2" s="2"/>
      <c r="Q2" s="8"/>
      <c r="R2" s="5"/>
      <c r="S2" s="5"/>
      <c r="T2" s="8"/>
      <c r="U2" s="23"/>
      <c r="V2" s="18"/>
      <c r="W2" s="5"/>
    </row>
    <row r="3" spans="1:24" ht="15.75" thickBot="1" x14ac:dyDescent="0.3">
      <c r="A3" s="43"/>
      <c r="B3" s="44"/>
      <c r="C3" s="44"/>
      <c r="D3" s="44"/>
      <c r="E3" s="44"/>
      <c r="F3" s="44"/>
      <c r="G3" s="45"/>
      <c r="H3" s="2"/>
      <c r="I3" s="2"/>
      <c r="J3" s="2"/>
      <c r="K3" s="32" t="s">
        <v>0</v>
      </c>
      <c r="L3" s="10"/>
      <c r="M3" s="30" t="str">
        <f>IF(L4="","?",IF((L3/L4)=(3/6),"R","F"))</f>
        <v>?</v>
      </c>
      <c r="N3" s="12" t="str">
        <f>IF(L3="","?",L3/GCD(L3,L4))</f>
        <v>?</v>
      </c>
      <c r="O3" s="2"/>
      <c r="P3" s="2"/>
      <c r="Q3" s="32" t="s">
        <v>3</v>
      </c>
      <c r="R3" s="10"/>
      <c r="S3" s="30" t="str">
        <f>IF(R4="","?",IF((R3/R4)=(12/42),"R","F"))</f>
        <v>?</v>
      </c>
      <c r="T3" s="12" t="str">
        <f>IF(R3="","?",R3/GCD(R3,R4))</f>
        <v>?</v>
      </c>
      <c r="U3" s="38"/>
      <c r="V3" s="54"/>
      <c r="W3" s="7"/>
    </row>
    <row r="4" spans="1:24" ht="15.75" thickBot="1" x14ac:dyDescent="0.3">
      <c r="A4" s="46"/>
      <c r="B4" s="47"/>
      <c r="C4" s="47"/>
      <c r="D4" s="47"/>
      <c r="E4" s="47"/>
      <c r="F4" s="47"/>
      <c r="G4" s="48"/>
      <c r="H4" s="2"/>
      <c r="I4" s="2"/>
      <c r="J4" s="3"/>
      <c r="K4" s="33"/>
      <c r="L4" s="11"/>
      <c r="M4" s="31"/>
      <c r="N4" s="15" t="str">
        <f>IF(L4="","?",L4/GCD(L3,L4))</f>
        <v>?</v>
      </c>
      <c r="O4" s="4"/>
      <c r="P4" s="2"/>
      <c r="Q4" s="33"/>
      <c r="R4" s="11"/>
      <c r="S4" s="31"/>
      <c r="T4" s="15" t="str">
        <f>IF(R4="","?",R4/GCD(R3,R4))</f>
        <v>?</v>
      </c>
      <c r="U4" s="39"/>
      <c r="V4" s="54"/>
      <c r="W4" s="7"/>
    </row>
    <row r="5" spans="1:24" ht="15.75" thickBot="1" x14ac:dyDescent="0.3">
      <c r="A5" s="2"/>
      <c r="B5" s="2"/>
      <c r="C5" s="2"/>
      <c r="D5" s="2"/>
      <c r="E5" s="2"/>
      <c r="F5" s="2"/>
      <c r="G5" s="2"/>
      <c r="H5" s="2"/>
      <c r="I5" s="2"/>
      <c r="J5" s="7"/>
      <c r="K5" s="2"/>
      <c r="L5" s="2"/>
      <c r="M5" s="2"/>
      <c r="N5" s="2"/>
      <c r="O5" s="2"/>
      <c r="P5" s="2"/>
      <c r="Q5" s="16"/>
      <c r="R5" s="5"/>
      <c r="S5" s="5"/>
      <c r="T5" s="5"/>
      <c r="U5" s="16"/>
      <c r="V5" s="16"/>
      <c r="W5" s="5"/>
    </row>
    <row r="6" spans="1:24" ht="15.75" thickBot="1" x14ac:dyDescent="0.3">
      <c r="A6" s="2"/>
      <c r="B6" s="2"/>
      <c r="C6" s="2"/>
      <c r="D6" s="2"/>
      <c r="E6" s="32" t="s">
        <v>0</v>
      </c>
      <c r="F6" s="10"/>
      <c r="G6" s="30" t="str">
        <f>IF(F7="","?",IF((F6/F7)=(4/7),"R","F"))</f>
        <v>?</v>
      </c>
      <c r="H6" s="12" t="str">
        <f>IF(F6="","?",F6/GCD(F6,F7))</f>
        <v>?</v>
      </c>
      <c r="I6" s="8"/>
      <c r="J6" s="7"/>
      <c r="K6" s="32" t="s">
        <v>18</v>
      </c>
      <c r="L6" s="10"/>
      <c r="M6" s="30" t="str">
        <f>IF(L7="","?",IF((L6/L7)=(2/6),"R","F"))</f>
        <v>?</v>
      </c>
      <c r="N6" s="12" t="str">
        <f>IF(L6="","?",L6/GCD(L6,L7))</f>
        <v>?</v>
      </c>
      <c r="O6" s="2"/>
      <c r="P6" s="2"/>
      <c r="Q6" s="32" t="s">
        <v>19</v>
      </c>
      <c r="R6" s="10"/>
      <c r="S6" s="30" t="str">
        <f>IF(R7="","?",IF((R6/R7)=(8/42),"R","F"))</f>
        <v>?</v>
      </c>
      <c r="T6" s="12" t="str">
        <f>IF(R6="","?",R6/GCD(R6,R7))</f>
        <v>?</v>
      </c>
      <c r="U6" s="38"/>
      <c r="V6" s="5"/>
      <c r="W6" s="7"/>
    </row>
    <row r="7" spans="1:24" ht="15.75" thickBot="1" x14ac:dyDescent="0.3">
      <c r="A7" s="34" t="s">
        <v>16</v>
      </c>
      <c r="B7" s="34"/>
      <c r="C7" s="2"/>
      <c r="D7" s="3"/>
      <c r="E7" s="33"/>
      <c r="F7" s="11"/>
      <c r="G7" s="31"/>
      <c r="H7" s="13" t="str">
        <f>IF(F7="","?",F7/GCD(F6,F7))</f>
        <v>?</v>
      </c>
      <c r="I7" s="14"/>
      <c r="J7" s="3"/>
      <c r="K7" s="33"/>
      <c r="L7" s="11"/>
      <c r="M7" s="31"/>
      <c r="N7" s="15" t="str">
        <f>IF(L7="","?",L7/GCD(L6,L7))</f>
        <v>?</v>
      </c>
      <c r="O7" s="4"/>
      <c r="P7" s="2"/>
      <c r="Q7" s="33"/>
      <c r="R7" s="11"/>
      <c r="S7" s="31"/>
      <c r="T7" s="15" t="str">
        <f>IF(R7="","?",R7/GCD(R6,R7))</f>
        <v>?</v>
      </c>
      <c r="U7" s="39"/>
      <c r="V7" s="5"/>
      <c r="W7" s="7"/>
    </row>
    <row r="8" spans="1:24" ht="15.75" thickBot="1" x14ac:dyDescent="0.3">
      <c r="A8" s="34" t="s">
        <v>26</v>
      </c>
      <c r="B8" s="34"/>
      <c r="C8" s="2"/>
      <c r="D8" s="7"/>
      <c r="E8" s="2"/>
      <c r="F8" s="4"/>
      <c r="G8" s="4"/>
      <c r="H8" s="4"/>
      <c r="I8" s="2"/>
      <c r="J8" s="7"/>
      <c r="K8" s="2"/>
      <c r="L8" s="2"/>
      <c r="M8" s="2"/>
      <c r="N8" s="2"/>
      <c r="O8" s="2"/>
      <c r="P8" s="2"/>
      <c r="Q8" s="16"/>
      <c r="R8" s="5"/>
      <c r="S8" s="5"/>
      <c r="T8" s="5"/>
      <c r="U8" s="5"/>
      <c r="V8" s="4"/>
      <c r="W8" s="5"/>
    </row>
    <row r="9" spans="1:24" ht="15.75" thickBot="1" x14ac:dyDescent="0.3">
      <c r="A9" s="2"/>
      <c r="B9" s="2"/>
      <c r="C9" s="2"/>
      <c r="D9" s="7"/>
      <c r="E9" s="2"/>
      <c r="F9" s="2"/>
      <c r="G9" s="2"/>
      <c r="H9" s="2"/>
      <c r="I9" s="2"/>
      <c r="J9" s="7"/>
      <c r="K9" s="32" t="s">
        <v>2</v>
      </c>
      <c r="L9" s="10"/>
      <c r="M9" s="30" t="str">
        <f>IF(L10="","?",IF((L9/L10)=(1/6),"R","F"))</f>
        <v>?</v>
      </c>
      <c r="N9" s="12" t="str">
        <f>IF(L9="","?",L9/GCD(L9,L10))</f>
        <v>?</v>
      </c>
      <c r="O9" s="2"/>
      <c r="P9" s="2"/>
      <c r="Q9" s="32" t="s">
        <v>5</v>
      </c>
      <c r="R9" s="10"/>
      <c r="S9" s="30" t="str">
        <f>IF(R10="","?",IF((R9/R10)=(4/42),"R","F"))</f>
        <v>?</v>
      </c>
      <c r="T9" s="12" t="str">
        <f>IF(R9="","?",R9/GCD(R9,R10))</f>
        <v>?</v>
      </c>
      <c r="U9" s="38"/>
      <c r="V9" s="52"/>
      <c r="W9" s="5"/>
    </row>
    <row r="10" spans="1:24" ht="15.75" thickBot="1" x14ac:dyDescent="0.3">
      <c r="A10" s="2"/>
      <c r="B10" s="2"/>
      <c r="C10" s="2"/>
      <c r="D10" s="7"/>
      <c r="E10" s="2"/>
      <c r="F10" s="2"/>
      <c r="G10" s="2"/>
      <c r="H10" s="2"/>
      <c r="I10" s="2"/>
      <c r="J10" s="4"/>
      <c r="K10" s="33"/>
      <c r="L10" s="11"/>
      <c r="M10" s="31"/>
      <c r="N10" s="15" t="str">
        <f>IF(L10="","?",L10/GCD(L9,L10))</f>
        <v>?</v>
      </c>
      <c r="O10" s="4"/>
      <c r="P10" s="2"/>
      <c r="Q10" s="33"/>
      <c r="R10" s="11"/>
      <c r="S10" s="31"/>
      <c r="T10" s="15" t="str">
        <f>IF(R10="","?",R10/GCD(R9,R10))</f>
        <v>?</v>
      </c>
      <c r="U10" s="55"/>
      <c r="V10" s="56"/>
      <c r="W10" s="5"/>
    </row>
    <row r="11" spans="1:24" ht="15.75" thickBot="1" x14ac:dyDescent="0.3">
      <c r="A11" s="2"/>
      <c r="B11" s="2"/>
      <c r="C11" s="2"/>
      <c r="D11" s="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6"/>
      <c r="R11" s="5"/>
      <c r="S11" s="5"/>
      <c r="T11" s="5"/>
      <c r="U11" s="4"/>
      <c r="V11" s="4"/>
      <c r="W11" s="5"/>
    </row>
    <row r="12" spans="1:24" ht="15.75" thickBot="1" x14ac:dyDescent="0.3">
      <c r="A12" s="2"/>
      <c r="B12" s="2"/>
      <c r="C12" s="2"/>
      <c r="D12" s="7"/>
      <c r="E12" s="2"/>
      <c r="F12" s="2"/>
      <c r="G12" s="2"/>
      <c r="H12" s="2"/>
      <c r="I12" s="2"/>
      <c r="J12" s="8"/>
      <c r="K12" s="32" t="s">
        <v>0</v>
      </c>
      <c r="L12" s="10"/>
      <c r="M12" s="30" t="str">
        <f>IF(L13="","?",IF((L12/L13)=(4/6),"R","F"))</f>
        <v>?</v>
      </c>
      <c r="N12" s="12" t="str">
        <f>IF(L12="","?",L12/GCD(L12,L13))</f>
        <v>?</v>
      </c>
      <c r="O12" s="2"/>
      <c r="P12" s="2"/>
      <c r="Q12" s="32" t="s">
        <v>21</v>
      </c>
      <c r="R12" s="10"/>
      <c r="S12" s="30" t="str">
        <f>IF(R13="","?",IF((R12/R13)=(8/42),"R","F"))</f>
        <v>?</v>
      </c>
      <c r="T12" s="12" t="str">
        <f>IF(R12="","?",R12/GCD(R12,R13))</f>
        <v>?</v>
      </c>
      <c r="U12" s="38"/>
      <c r="V12" s="52"/>
      <c r="W12" s="5"/>
    </row>
    <row r="13" spans="1:24" ht="15.75" thickBot="1" x14ac:dyDescent="0.3">
      <c r="A13" s="2"/>
      <c r="B13" s="2"/>
      <c r="C13" s="2"/>
      <c r="D13" s="7"/>
      <c r="E13" s="2"/>
      <c r="F13" s="2"/>
      <c r="G13" s="2"/>
      <c r="H13" s="2"/>
      <c r="I13" s="2"/>
      <c r="J13" s="7"/>
      <c r="K13" s="33"/>
      <c r="L13" s="11"/>
      <c r="M13" s="31"/>
      <c r="N13" s="15" t="str">
        <f>IF(L13="","?",L13/GCD(L12,L13))</f>
        <v>?</v>
      </c>
      <c r="O13" s="4"/>
      <c r="P13" s="2"/>
      <c r="Q13" s="33"/>
      <c r="R13" s="11"/>
      <c r="S13" s="31"/>
      <c r="T13" s="15" t="str">
        <f>IF(R13="","?",R13/GCD(R12,R13))</f>
        <v>?</v>
      </c>
      <c r="U13" s="39"/>
      <c r="V13" s="53"/>
      <c r="W13" s="2"/>
      <c r="X13" s="1"/>
    </row>
    <row r="14" spans="1:24" ht="15.75" thickBot="1" x14ac:dyDescent="0.3">
      <c r="A14" s="2"/>
      <c r="B14" s="2"/>
      <c r="C14" s="2"/>
      <c r="D14" s="7"/>
      <c r="E14" s="2"/>
      <c r="F14" s="2"/>
      <c r="G14" s="2"/>
      <c r="H14" s="2"/>
      <c r="I14" s="2"/>
      <c r="J14" s="7"/>
      <c r="K14" s="2"/>
      <c r="L14" s="2"/>
      <c r="M14" s="2"/>
      <c r="N14" s="2"/>
      <c r="O14" s="2"/>
      <c r="P14" s="2"/>
      <c r="Q14" s="16"/>
      <c r="R14" s="5"/>
      <c r="S14" s="5"/>
      <c r="T14" s="5"/>
      <c r="U14" s="5"/>
      <c r="V14" s="5"/>
      <c r="W14" s="2"/>
    </row>
    <row r="15" spans="1:24" ht="15.75" thickBot="1" x14ac:dyDescent="0.3">
      <c r="A15" s="2"/>
      <c r="B15" s="2"/>
      <c r="C15" s="5"/>
      <c r="D15" s="9"/>
      <c r="E15" s="32" t="s">
        <v>18</v>
      </c>
      <c r="F15" s="10"/>
      <c r="G15" s="30" t="str">
        <f>IF(F16="","?",IF((F15/F16)=(2/7),"R","F"))</f>
        <v>?</v>
      </c>
      <c r="H15" s="15" t="str">
        <f>IF(F15="","?",F15/GCD(F15,F16))</f>
        <v>?</v>
      </c>
      <c r="I15" s="22"/>
      <c r="J15" s="2"/>
      <c r="K15" s="32" t="s">
        <v>18</v>
      </c>
      <c r="L15" s="10"/>
      <c r="M15" s="30" t="str">
        <f>IF(L16="","?",IF((L15/L16)=(1/6),"R","F"))</f>
        <v>?</v>
      </c>
      <c r="N15" s="12" t="str">
        <f>IF(L15="","?",L15/GCD(L15,L16))</f>
        <v>?</v>
      </c>
      <c r="O15" s="2"/>
      <c r="P15" s="2"/>
      <c r="Q15" s="32" t="s">
        <v>23</v>
      </c>
      <c r="R15" s="10"/>
      <c r="S15" s="30" t="str">
        <f>IF(R16="","?",IF((R15/R16)=(2/42),"R","F"))</f>
        <v>?</v>
      </c>
      <c r="T15" s="12" t="str">
        <f>IF(R15="","?",R15/GCD(R15,R16))</f>
        <v>?</v>
      </c>
      <c r="U15" s="38"/>
      <c r="V15" s="52"/>
      <c r="W15" s="5"/>
    </row>
    <row r="16" spans="1:24" ht="15.75" thickBot="1" x14ac:dyDescent="0.3">
      <c r="A16" s="2"/>
      <c r="B16" s="2"/>
      <c r="C16" s="4"/>
      <c r="D16" s="3"/>
      <c r="E16" s="33"/>
      <c r="F16" s="11"/>
      <c r="G16" s="31"/>
      <c r="H16" s="13" t="str">
        <f>IF(F16="","?",F16/GCD(F15,F16))</f>
        <v>?</v>
      </c>
      <c r="I16" s="14"/>
      <c r="J16" s="3"/>
      <c r="K16" s="33"/>
      <c r="L16" s="11"/>
      <c r="M16" s="31"/>
      <c r="N16" s="15" t="str">
        <f>IF(L16="","?",L16/GCD(L15,L16))</f>
        <v>?</v>
      </c>
      <c r="O16" s="4"/>
      <c r="P16" s="2"/>
      <c r="Q16" s="33"/>
      <c r="R16" s="11"/>
      <c r="S16" s="31"/>
      <c r="T16" s="15" t="str">
        <f>IF(R16="","?",R16/GCD(R15,R16))</f>
        <v>?</v>
      </c>
      <c r="U16" s="39"/>
      <c r="V16" s="53"/>
      <c r="W16" s="5"/>
    </row>
    <row r="17" spans="1:25" ht="15.75" thickBot="1" x14ac:dyDescent="0.3">
      <c r="A17" s="2"/>
      <c r="B17" s="2"/>
      <c r="C17" s="2"/>
      <c r="D17" s="7"/>
      <c r="E17" s="2"/>
      <c r="F17" s="2"/>
      <c r="G17" s="2"/>
      <c r="H17" s="2"/>
      <c r="I17" s="2"/>
      <c r="J17" s="7"/>
      <c r="K17" s="2"/>
      <c r="L17" s="2"/>
      <c r="M17" s="2"/>
      <c r="N17" s="2"/>
      <c r="O17" s="2"/>
      <c r="P17" s="2"/>
      <c r="Q17" s="16"/>
      <c r="R17" s="5"/>
      <c r="S17" s="5"/>
      <c r="T17" s="5"/>
      <c r="U17" s="5"/>
      <c r="V17" s="5"/>
      <c r="W17" s="5"/>
    </row>
    <row r="18" spans="1:25" ht="15.75" thickBot="1" x14ac:dyDescent="0.3">
      <c r="A18" s="2"/>
      <c r="B18" s="2"/>
      <c r="C18" s="2"/>
      <c r="D18" s="7"/>
      <c r="E18" s="2"/>
      <c r="F18" s="2"/>
      <c r="G18" s="2"/>
      <c r="H18" s="2"/>
      <c r="I18" s="2"/>
      <c r="J18" s="7"/>
      <c r="K18" s="32" t="s">
        <v>2</v>
      </c>
      <c r="L18" s="10"/>
      <c r="M18" s="30" t="str">
        <f>IF(L19="","?",IF((L18/L19)=(1/6),"R","F"))</f>
        <v>?</v>
      </c>
      <c r="N18" s="12" t="str">
        <f>IF(L18="","?",L18/GCD(L18,L19))</f>
        <v>?</v>
      </c>
      <c r="O18" s="2"/>
      <c r="P18" s="2"/>
      <c r="Q18" s="32" t="s">
        <v>24</v>
      </c>
      <c r="R18" s="10"/>
      <c r="S18" s="30" t="str">
        <f>IF(R19="","?",IF((R18/R19)=(2/42),"R","F"))</f>
        <v>?</v>
      </c>
      <c r="T18" s="12" t="str">
        <f>IF(R18="","?",R18/GCD(R18,R19))</f>
        <v>?</v>
      </c>
      <c r="U18" s="38"/>
      <c r="V18" s="52"/>
      <c r="W18" s="5"/>
    </row>
    <row r="19" spans="1:25" ht="15.75" thickBot="1" x14ac:dyDescent="0.3">
      <c r="A19" s="2"/>
      <c r="B19" s="2"/>
      <c r="C19" s="2"/>
      <c r="D19" s="7"/>
      <c r="E19" s="2"/>
      <c r="F19" s="2"/>
      <c r="G19" s="2"/>
      <c r="H19" s="2"/>
      <c r="I19" s="2"/>
      <c r="J19" s="4"/>
      <c r="K19" s="33"/>
      <c r="L19" s="11"/>
      <c r="M19" s="31"/>
      <c r="N19" s="15" t="str">
        <f>IF(L19="","?",L19/GCD(L18,L19))</f>
        <v>?</v>
      </c>
      <c r="O19" s="4"/>
      <c r="P19" s="2"/>
      <c r="Q19" s="33"/>
      <c r="R19" s="11"/>
      <c r="S19" s="31"/>
      <c r="T19" s="15" t="str">
        <f>IF(R19="","?",R19/GCD(R18,R19))</f>
        <v>?</v>
      </c>
      <c r="U19" s="39"/>
      <c r="V19" s="53"/>
      <c r="W19" s="5"/>
    </row>
    <row r="20" spans="1:25" ht="15.75" thickBot="1" x14ac:dyDescent="0.3">
      <c r="A20" s="2"/>
      <c r="B20" s="2"/>
      <c r="C20" s="2"/>
      <c r="D20" s="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5"/>
      <c r="Q20" s="5"/>
      <c r="R20" s="5"/>
      <c r="S20" s="5"/>
      <c r="T20" s="5"/>
      <c r="U20" s="5"/>
      <c r="V20" s="5"/>
      <c r="W20" s="5"/>
      <c r="X20" s="1"/>
    </row>
    <row r="21" spans="1:25" ht="15.75" thickBot="1" x14ac:dyDescent="0.3">
      <c r="A21" s="2"/>
      <c r="B21" s="2"/>
      <c r="C21" s="2"/>
      <c r="D21" s="7"/>
      <c r="E21" s="2"/>
      <c r="F21" s="2"/>
      <c r="G21" s="2"/>
      <c r="H21" s="2"/>
      <c r="I21" s="2"/>
      <c r="J21" s="2"/>
      <c r="K21" s="32" t="s">
        <v>0</v>
      </c>
      <c r="L21" s="10"/>
      <c r="M21" s="30" t="str">
        <f>IF(L22="","?",IF((L21/L22)=(4/6),"R","F"))</f>
        <v>?</v>
      </c>
      <c r="N21" s="12" t="str">
        <f>IF(L21="","?",L21/GCD(L21,L22))</f>
        <v>?</v>
      </c>
      <c r="O21" s="2"/>
      <c r="P21" s="2"/>
      <c r="Q21" s="32" t="s">
        <v>9</v>
      </c>
      <c r="R21" s="10"/>
      <c r="S21" s="30" t="str">
        <f>IF(R22="","?",IF((R21/R22)=(4/42),"R","F"))</f>
        <v>?</v>
      </c>
      <c r="T21" s="12" t="str">
        <f>IF(R21="","?",R21/GCD(R21,R22))</f>
        <v>?</v>
      </c>
      <c r="U21" s="38"/>
      <c r="V21" s="52"/>
      <c r="W21" s="5"/>
    </row>
    <row r="22" spans="1:25" ht="15.75" thickBot="1" x14ac:dyDescent="0.3">
      <c r="A22" s="2"/>
      <c r="B22" s="2"/>
      <c r="C22" s="2"/>
      <c r="D22" s="7"/>
      <c r="E22" s="2"/>
      <c r="F22" s="2"/>
      <c r="G22" s="2"/>
      <c r="H22" s="2"/>
      <c r="I22" s="2"/>
      <c r="J22" s="3"/>
      <c r="K22" s="33"/>
      <c r="L22" s="11"/>
      <c r="M22" s="31"/>
      <c r="N22" s="15" t="str">
        <f>IF(L22="","?",L22/GCD(L21,L22))</f>
        <v>?</v>
      </c>
      <c r="O22" s="4"/>
      <c r="P22" s="2"/>
      <c r="Q22" s="33"/>
      <c r="R22" s="11"/>
      <c r="S22" s="31"/>
      <c r="T22" s="15" t="str">
        <f>IF(R22="","?",R22/GCD(R21,R22))</f>
        <v>?</v>
      </c>
      <c r="U22" s="39"/>
      <c r="V22" s="53"/>
      <c r="W22" s="2"/>
      <c r="Y22" s="1"/>
    </row>
    <row r="23" spans="1:25" ht="15.75" thickBot="1" x14ac:dyDescent="0.3">
      <c r="A23" s="2"/>
      <c r="B23" s="2"/>
      <c r="C23" s="2"/>
      <c r="D23" s="7"/>
      <c r="E23" s="2"/>
      <c r="F23" s="2"/>
      <c r="G23" s="2"/>
      <c r="H23" s="2"/>
      <c r="I23" s="2"/>
      <c r="J23" s="7"/>
      <c r="K23" s="2"/>
      <c r="L23" s="2"/>
      <c r="M23" s="2"/>
      <c r="N23" s="2"/>
      <c r="O23" s="2"/>
      <c r="P23" s="2"/>
      <c r="Q23" s="16"/>
      <c r="R23" s="5"/>
      <c r="S23" s="5"/>
      <c r="T23" s="5"/>
      <c r="U23" s="5"/>
      <c r="V23" s="5"/>
      <c r="W23" s="2"/>
      <c r="Y23" s="1"/>
    </row>
    <row r="24" spans="1:25" ht="15.75" thickBot="1" x14ac:dyDescent="0.3">
      <c r="A24" s="2"/>
      <c r="B24" s="2"/>
      <c r="C24" s="2"/>
      <c r="D24" s="7"/>
      <c r="E24" s="32" t="s">
        <v>2</v>
      </c>
      <c r="F24" s="10"/>
      <c r="G24" s="30" t="str">
        <f>IF(F25="","?",IF((F24/F25)=(1/7),"R","F"))</f>
        <v>?</v>
      </c>
      <c r="H24" s="12" t="str">
        <f>IF(F24="","?",F24/GCD(F24,F25))</f>
        <v>?</v>
      </c>
      <c r="I24" s="2"/>
      <c r="J24" s="9"/>
      <c r="K24" s="32" t="s">
        <v>18</v>
      </c>
      <c r="L24" s="10"/>
      <c r="M24" s="30" t="str">
        <f>IF(L25="","?",IF((L24/L25)=(2/6),"R","F"))</f>
        <v>?</v>
      </c>
      <c r="N24" s="12" t="str">
        <f>IF(L24="","?",L24/GCD(L24,L25))</f>
        <v>?</v>
      </c>
      <c r="O24" s="2"/>
      <c r="P24" s="2"/>
      <c r="Q24" s="32" t="s">
        <v>25</v>
      </c>
      <c r="R24" s="10"/>
      <c r="S24" s="30" t="str">
        <f>IF(R25="","?",IF((R24/R25)=(2/42),"R","F"))</f>
        <v>?</v>
      </c>
      <c r="T24" s="12" t="str">
        <f>IF(R24="","?",R24/GCD(R24,R25))</f>
        <v>?</v>
      </c>
      <c r="U24" s="38"/>
      <c r="V24" s="52"/>
      <c r="W24" s="2"/>
      <c r="Y24" s="1"/>
    </row>
    <row r="25" spans="1:25" ht="15.75" thickBot="1" x14ac:dyDescent="0.3">
      <c r="A25" s="2"/>
      <c r="B25" s="2"/>
      <c r="C25" s="2"/>
      <c r="D25" s="4"/>
      <c r="E25" s="33"/>
      <c r="F25" s="11"/>
      <c r="G25" s="31"/>
      <c r="H25" s="13" t="str">
        <f>IF(F25="","?",F25/GCD(F24,F25))</f>
        <v>?</v>
      </c>
      <c r="I25" s="14"/>
      <c r="J25" s="3"/>
      <c r="K25" s="33"/>
      <c r="L25" s="11"/>
      <c r="M25" s="31"/>
      <c r="N25" s="13" t="str">
        <f>IF(L25="","?",L25/GCD(L24,L25))</f>
        <v>?</v>
      </c>
      <c r="O25" s="3"/>
      <c r="P25" s="2"/>
      <c r="Q25" s="33"/>
      <c r="R25" s="11"/>
      <c r="S25" s="31"/>
      <c r="T25" s="15" t="str">
        <f>IF(R25="","?",R25/GCD(R24,R25))</f>
        <v>?</v>
      </c>
      <c r="U25" s="39"/>
      <c r="V25" s="53"/>
      <c r="W25" s="2"/>
    </row>
    <row r="26" spans="1:25" ht="15.75" thickBot="1" x14ac:dyDescent="0.3">
      <c r="A26" s="2"/>
      <c r="B26" s="2"/>
      <c r="C26" s="2"/>
      <c r="D26" s="2"/>
      <c r="E26" s="2"/>
      <c r="F26" s="2"/>
      <c r="G26" s="2"/>
      <c r="H26" s="2"/>
      <c r="I26" s="6"/>
      <c r="J26" s="2"/>
      <c r="K26" s="2"/>
      <c r="L26" s="2"/>
      <c r="M26" s="2"/>
      <c r="N26" s="2"/>
      <c r="O26" s="2"/>
      <c r="P26" s="2"/>
      <c r="Q26" s="16"/>
      <c r="R26" s="5"/>
      <c r="S26" s="5"/>
      <c r="T26" s="5"/>
      <c r="U26" s="5"/>
      <c r="V26" s="5"/>
      <c r="W26" s="2"/>
    </row>
    <row r="27" spans="1:25" ht="15.75" thickBot="1" x14ac:dyDescent="0.3">
      <c r="A27" s="2"/>
      <c r="B27" s="2"/>
      <c r="C27" s="2"/>
      <c r="D27" s="2"/>
      <c r="E27" s="2"/>
      <c r="F27" s="2"/>
      <c r="G27" s="2"/>
      <c r="H27" s="2"/>
      <c r="I27" s="2"/>
      <c r="J27" s="7"/>
      <c r="K27" s="32" t="s">
        <v>2</v>
      </c>
      <c r="L27" s="10"/>
      <c r="M27" s="30" t="str">
        <f>IF(L28="","?",IF((L27/L28)=(0/6),"R","F"))</f>
        <v>?</v>
      </c>
      <c r="N27" s="12" t="str">
        <f>IF(L27="","?",L27/GCD(L27,L28))</f>
        <v>?</v>
      </c>
      <c r="O27" s="2"/>
      <c r="P27" s="2"/>
      <c r="Q27" s="32" t="s">
        <v>11</v>
      </c>
      <c r="R27" s="10"/>
      <c r="S27" s="30" t="str">
        <f>IF(R28="","?",IF((R27/R28)=(0/42),"R","F"))</f>
        <v>?</v>
      </c>
      <c r="T27" s="12" t="str">
        <f>IF(R27="","?",R27/GCD(R27,R28))</f>
        <v>?</v>
      </c>
      <c r="U27" s="38"/>
      <c r="V27" s="52"/>
      <c r="W27" s="2"/>
    </row>
    <row r="28" spans="1:25" ht="15.75" thickBot="1" x14ac:dyDescent="0.3">
      <c r="A28" s="49" t="s">
        <v>13</v>
      </c>
      <c r="B28" s="50"/>
      <c r="C28" s="50"/>
      <c r="D28" s="50"/>
      <c r="E28" s="50"/>
      <c r="F28" s="50"/>
      <c r="G28" s="51"/>
      <c r="H28" s="2"/>
      <c r="I28" s="2"/>
      <c r="J28" s="4"/>
      <c r="K28" s="33"/>
      <c r="L28" s="11"/>
      <c r="M28" s="31"/>
      <c r="N28" s="15" t="str">
        <f>IF(L28="","?",L28/GCD(L27,L28))</f>
        <v>?</v>
      </c>
      <c r="O28" s="4"/>
      <c r="P28" s="2"/>
      <c r="Q28" s="33"/>
      <c r="R28" s="11"/>
      <c r="S28" s="31"/>
      <c r="T28" s="15" t="str">
        <f>IF(R28="","?",R28/GCD(R27,R28))</f>
        <v>?</v>
      </c>
      <c r="U28" s="39"/>
      <c r="V28" s="53"/>
      <c r="W28" s="2"/>
    </row>
    <row r="29" spans="1:25" ht="15.75" thickBot="1" x14ac:dyDescent="0.3">
      <c r="A29" s="57" t="s">
        <v>14</v>
      </c>
      <c r="B29" s="58"/>
      <c r="C29" s="58"/>
      <c r="D29" s="58"/>
      <c r="E29" s="58"/>
      <c r="F29" s="58"/>
      <c r="G29" s="59"/>
      <c r="H29" s="2"/>
      <c r="I29" s="2"/>
      <c r="J29" s="2"/>
      <c r="K29" s="2"/>
      <c r="L29" s="2"/>
      <c r="M29" s="2"/>
      <c r="N29" s="2"/>
      <c r="O29" s="2"/>
      <c r="P29" s="2"/>
      <c r="Q29" s="4"/>
      <c r="R29" s="4"/>
      <c r="S29" s="5"/>
      <c r="T29" s="5"/>
      <c r="U29" s="5"/>
      <c r="V29" s="5"/>
      <c r="W29" s="5"/>
    </row>
    <row r="30" spans="1:25" x14ac:dyDescent="0.25">
      <c r="A30" s="60"/>
      <c r="B30" s="58"/>
      <c r="C30" s="58"/>
      <c r="D30" s="58"/>
      <c r="E30" s="58"/>
      <c r="F30" s="58"/>
      <c r="G30" s="5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5"/>
      <c r="T30" s="5"/>
      <c r="U30" s="2"/>
      <c r="V30" s="5"/>
      <c r="W30" s="20" t="s">
        <v>15</v>
      </c>
      <c r="X30" s="19"/>
    </row>
    <row r="31" spans="1:25" ht="15.75" thickBot="1" x14ac:dyDescent="0.3">
      <c r="A31" s="61"/>
      <c r="B31" s="62"/>
      <c r="C31" s="62"/>
      <c r="D31" s="62"/>
      <c r="E31" s="62"/>
      <c r="F31" s="62"/>
      <c r="G31" s="6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1">
        <f>(COUNTIF(H3:T28,"R")+COUNTIF(G5:G25,"R"))/21</f>
        <v>0</v>
      </c>
      <c r="X31" s="19"/>
    </row>
  </sheetData>
  <sheetProtection algorithmName="SHA-512" hashValue="j6B9vdt47qr2CU5Ep7DGoVBJlhIwBojWv38IhWKekhXFhu8VzUG5jkUkajUg7xgl4MrTgSK1YjHlnPbPX2FifQ==" saltValue="+xYazJC2e4OahBLkqZs8VQ==" spinCount="100000" sheet="1" objects="1" scenarios="1"/>
  <mergeCells count="66">
    <mergeCell ref="A1:G4"/>
    <mergeCell ref="K1:M1"/>
    <mergeCell ref="N1:V1"/>
    <mergeCell ref="K3:K4"/>
    <mergeCell ref="M3:M4"/>
    <mergeCell ref="Q3:Q4"/>
    <mergeCell ref="S3:S4"/>
    <mergeCell ref="U3:U4"/>
    <mergeCell ref="V3:V4"/>
    <mergeCell ref="U6:U7"/>
    <mergeCell ref="A7:B7"/>
    <mergeCell ref="A8:B8"/>
    <mergeCell ref="K9:K10"/>
    <mergeCell ref="M9:M10"/>
    <mergeCell ref="Q9:Q10"/>
    <mergeCell ref="S9:S10"/>
    <mergeCell ref="U9:U10"/>
    <mergeCell ref="E6:E7"/>
    <mergeCell ref="G6:G7"/>
    <mergeCell ref="K6:K7"/>
    <mergeCell ref="M6:M7"/>
    <mergeCell ref="Q6:Q7"/>
    <mergeCell ref="S6:S7"/>
    <mergeCell ref="V9:V10"/>
    <mergeCell ref="K12:K13"/>
    <mergeCell ref="M12:M13"/>
    <mergeCell ref="Q12:Q13"/>
    <mergeCell ref="S12:S13"/>
    <mergeCell ref="U12:U13"/>
    <mergeCell ref="V12:V13"/>
    <mergeCell ref="E15:E16"/>
    <mergeCell ref="G15:G16"/>
    <mergeCell ref="K15:K16"/>
    <mergeCell ref="M15:M16"/>
    <mergeCell ref="Q15:Q16"/>
    <mergeCell ref="V21:V22"/>
    <mergeCell ref="U15:U16"/>
    <mergeCell ref="V15:V16"/>
    <mergeCell ref="K18:K19"/>
    <mergeCell ref="M18:M19"/>
    <mergeCell ref="Q18:Q19"/>
    <mergeCell ref="S18:S19"/>
    <mergeCell ref="U18:U19"/>
    <mergeCell ref="V18:V19"/>
    <mergeCell ref="S15:S16"/>
    <mergeCell ref="K21:K22"/>
    <mergeCell ref="M21:M22"/>
    <mergeCell ref="Q21:Q22"/>
    <mergeCell ref="S21:S22"/>
    <mergeCell ref="U21:U22"/>
    <mergeCell ref="A28:G28"/>
    <mergeCell ref="A29:G31"/>
    <mergeCell ref="U24:U25"/>
    <mergeCell ref="V24:V25"/>
    <mergeCell ref="K27:K28"/>
    <mergeCell ref="M27:M28"/>
    <mergeCell ref="Q27:Q28"/>
    <mergeCell ref="S27:S28"/>
    <mergeCell ref="U27:U28"/>
    <mergeCell ref="V27:V28"/>
    <mergeCell ref="E24:E25"/>
    <mergeCell ref="G24:G25"/>
    <mergeCell ref="K24:K25"/>
    <mergeCell ref="M24:M25"/>
    <mergeCell ref="Q24:Q25"/>
    <mergeCell ref="S24:S25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showRuler="0" zoomScale="80" zoomScaleNormal="80" workbookViewId="0">
      <selection activeCell="M27" sqref="M27:M28"/>
    </sheetView>
  </sheetViews>
  <sheetFormatPr baseColWidth="10" defaultRowHeight="15" x14ac:dyDescent="0.25"/>
  <cols>
    <col min="1" max="1" width="6" customWidth="1"/>
    <col min="2" max="2" width="21" customWidth="1"/>
    <col min="3" max="3" width="5.140625" customWidth="1"/>
    <col min="4" max="4" width="4.28515625" customWidth="1"/>
    <col min="5" max="5" width="6.28515625" bestFit="1" customWidth="1"/>
    <col min="6" max="6" width="3" customWidth="1"/>
    <col min="7" max="7" width="2.7109375" customWidth="1"/>
    <col min="8" max="8" width="3" customWidth="1"/>
    <col min="9" max="9" width="4.42578125" customWidth="1"/>
    <col min="10" max="10" width="4.7109375" customWidth="1"/>
    <col min="11" max="11" width="6.28515625" bestFit="1" customWidth="1"/>
    <col min="12" max="12" width="3.140625" customWidth="1"/>
    <col min="13" max="13" width="2.7109375" customWidth="1"/>
    <col min="14" max="14" width="2.85546875" customWidth="1"/>
    <col min="15" max="15" width="6.85546875" customWidth="1"/>
    <col min="16" max="16" width="5.140625" customWidth="1"/>
    <col min="17" max="17" width="8" customWidth="1"/>
    <col min="18" max="18" width="3.5703125" customWidth="1"/>
    <col min="19" max="19" width="2.85546875" customWidth="1"/>
    <col min="20" max="20" width="4.28515625" customWidth="1"/>
    <col min="21" max="21" width="5.7109375" customWidth="1"/>
    <col min="22" max="22" width="5.85546875" customWidth="1"/>
  </cols>
  <sheetData>
    <row r="1" spans="1:24" x14ac:dyDescent="0.25">
      <c r="A1" s="40" t="s">
        <v>12</v>
      </c>
      <c r="B1" s="41"/>
      <c r="C1" s="41"/>
      <c r="D1" s="41"/>
      <c r="E1" s="41"/>
      <c r="F1" s="41"/>
      <c r="G1" s="42"/>
      <c r="H1" s="2"/>
      <c r="I1" s="2"/>
      <c r="J1" s="2"/>
      <c r="K1" s="34" t="s">
        <v>17</v>
      </c>
      <c r="L1" s="34"/>
      <c r="M1" s="34"/>
      <c r="N1" s="35"/>
      <c r="O1" s="36"/>
      <c r="P1" s="36"/>
      <c r="Q1" s="36"/>
      <c r="R1" s="36"/>
      <c r="S1" s="36"/>
      <c r="T1" s="36"/>
      <c r="U1" s="36"/>
      <c r="V1" s="37"/>
      <c r="W1" s="2"/>
    </row>
    <row r="2" spans="1:24" ht="15.75" thickBot="1" x14ac:dyDescent="0.3">
      <c r="A2" s="43"/>
      <c r="B2" s="44"/>
      <c r="C2" s="44"/>
      <c r="D2" s="44"/>
      <c r="E2" s="44"/>
      <c r="F2" s="44"/>
      <c r="G2" s="45"/>
      <c r="H2" s="2"/>
      <c r="I2" s="2"/>
      <c r="J2" s="2"/>
      <c r="K2" s="2"/>
      <c r="L2" s="2"/>
      <c r="M2" s="2"/>
      <c r="N2" s="2"/>
      <c r="O2" s="2"/>
      <c r="P2" s="2"/>
      <c r="Q2" s="8"/>
      <c r="R2" s="5"/>
      <c r="S2" s="5"/>
      <c r="T2" s="8"/>
      <c r="U2" s="23"/>
      <c r="V2" s="18"/>
      <c r="W2" s="5"/>
    </row>
    <row r="3" spans="1:24" ht="15.75" thickBot="1" x14ac:dyDescent="0.3">
      <c r="A3" s="43"/>
      <c r="B3" s="44"/>
      <c r="C3" s="44"/>
      <c r="D3" s="44"/>
      <c r="E3" s="44"/>
      <c r="F3" s="44"/>
      <c r="G3" s="45"/>
      <c r="H3" s="2"/>
      <c r="I3" s="2"/>
      <c r="J3" s="2"/>
      <c r="K3" s="32" t="s">
        <v>1</v>
      </c>
      <c r="L3" s="10"/>
      <c r="M3" s="30" t="str">
        <f>IF(L4="","?",IF((L3/L4)=(3/7),"R","F"))</f>
        <v>?</v>
      </c>
      <c r="N3" s="12" t="str">
        <f>IF(L3="","?",L3/GCD(L3,L4))</f>
        <v>?</v>
      </c>
      <c r="O3" s="2"/>
      <c r="P3" s="2"/>
      <c r="Q3" s="32" t="s">
        <v>7</v>
      </c>
      <c r="R3" s="10"/>
      <c r="S3" s="30" t="str">
        <f>IF(R4="","?",IF((R3/R4)=(12/56),"R","F"))</f>
        <v>?</v>
      </c>
      <c r="T3" s="12" t="str">
        <f>IF(R3="","?",R3/GCD(R3,R4))</f>
        <v>?</v>
      </c>
      <c r="U3" s="38"/>
      <c r="V3" s="54"/>
      <c r="W3" s="7"/>
    </row>
    <row r="4" spans="1:24" ht="15.75" thickBot="1" x14ac:dyDescent="0.3">
      <c r="A4" s="46"/>
      <c r="B4" s="47"/>
      <c r="C4" s="47"/>
      <c r="D4" s="47"/>
      <c r="E4" s="47"/>
      <c r="F4" s="47"/>
      <c r="G4" s="48"/>
      <c r="H4" s="2"/>
      <c r="I4" s="2"/>
      <c r="J4" s="3"/>
      <c r="K4" s="33"/>
      <c r="L4" s="11"/>
      <c r="M4" s="31"/>
      <c r="N4" s="15" t="str">
        <f>IF(L4="","?",L4/GCD(L3,L4))</f>
        <v>?</v>
      </c>
      <c r="O4" s="4"/>
      <c r="P4" s="2"/>
      <c r="Q4" s="33"/>
      <c r="R4" s="11"/>
      <c r="S4" s="31"/>
      <c r="T4" s="15" t="str">
        <f>IF(R4="","?",R4/GCD(R3,R4))</f>
        <v>?</v>
      </c>
      <c r="U4" s="39"/>
      <c r="V4" s="54"/>
      <c r="W4" s="7"/>
    </row>
    <row r="5" spans="1:24" ht="15.75" thickBot="1" x14ac:dyDescent="0.3">
      <c r="A5" s="2"/>
      <c r="B5" s="2"/>
      <c r="C5" s="2"/>
      <c r="D5" s="2"/>
      <c r="E5" s="2"/>
      <c r="F5" s="2"/>
      <c r="G5" s="2"/>
      <c r="H5" s="2"/>
      <c r="I5" s="2"/>
      <c r="J5" s="7"/>
      <c r="K5" s="2"/>
      <c r="L5" s="2"/>
      <c r="M5" s="2"/>
      <c r="N5" s="2"/>
      <c r="O5" s="2"/>
      <c r="P5" s="2"/>
      <c r="Q5" s="16"/>
      <c r="R5" s="5"/>
      <c r="S5" s="5"/>
      <c r="T5" s="5"/>
      <c r="U5" s="16"/>
      <c r="V5" s="16"/>
      <c r="W5" s="5"/>
    </row>
    <row r="6" spans="1:24" ht="15.75" thickBot="1" x14ac:dyDescent="0.3">
      <c r="A6" s="2"/>
      <c r="B6" s="2"/>
      <c r="C6" s="2"/>
      <c r="D6" s="2"/>
      <c r="E6" s="32" t="s">
        <v>1</v>
      </c>
      <c r="F6" s="10"/>
      <c r="G6" s="30" t="str">
        <f>IF(F7="","?",IF((F6/F7)=(4/8),"R","F"))</f>
        <v>?</v>
      </c>
      <c r="H6" s="12" t="str">
        <f>IF(F6="","?",F6/GCD(F6,F7))</f>
        <v>?</v>
      </c>
      <c r="I6" s="8"/>
      <c r="J6" s="7"/>
      <c r="K6" s="32" t="s">
        <v>27</v>
      </c>
      <c r="L6" s="10"/>
      <c r="M6" s="30" t="str">
        <f>IF(L7="","?",IF((L6/L7)=(2/7),"R","F"))</f>
        <v>?</v>
      </c>
      <c r="N6" s="12" t="str">
        <f>IF(L6="","?",L6/GCD(L6,L7))</f>
        <v>?</v>
      </c>
      <c r="O6" s="2"/>
      <c r="P6" s="2"/>
      <c r="Q6" s="32" t="s">
        <v>28</v>
      </c>
      <c r="R6" s="10"/>
      <c r="S6" s="30" t="str">
        <f>IF(R7="","?",IF((R6/R7)=(8/56),"R","F"))</f>
        <v>?</v>
      </c>
      <c r="T6" s="12" t="str">
        <f>IF(R6="","?",R6/GCD(R6,R7))</f>
        <v>?</v>
      </c>
      <c r="U6" s="38"/>
      <c r="V6" s="5"/>
      <c r="W6" s="7"/>
    </row>
    <row r="7" spans="1:24" ht="15.75" thickBot="1" x14ac:dyDescent="0.3">
      <c r="A7" s="34" t="s">
        <v>16</v>
      </c>
      <c r="B7" s="34"/>
      <c r="C7" s="2"/>
      <c r="D7" s="3"/>
      <c r="E7" s="33"/>
      <c r="F7" s="11"/>
      <c r="G7" s="31"/>
      <c r="H7" s="13" t="str">
        <f>IF(F7="","?",F7/GCD(F6,F7))</f>
        <v>?</v>
      </c>
      <c r="I7" s="14"/>
      <c r="J7" s="3"/>
      <c r="K7" s="33"/>
      <c r="L7" s="11"/>
      <c r="M7" s="31"/>
      <c r="N7" s="15" t="str">
        <f>IF(L7="","?",L7/GCD(L6,L7))</f>
        <v>?</v>
      </c>
      <c r="O7" s="4"/>
      <c r="P7" s="2"/>
      <c r="Q7" s="33"/>
      <c r="R7" s="11"/>
      <c r="S7" s="31"/>
      <c r="T7" s="15" t="str">
        <f>IF(R7="","?",R7/GCD(R6,R7))</f>
        <v>?</v>
      </c>
      <c r="U7" s="39"/>
      <c r="V7" s="5"/>
      <c r="W7" s="7"/>
    </row>
    <row r="8" spans="1:24" ht="15.75" thickBot="1" x14ac:dyDescent="0.3">
      <c r="A8" s="34" t="s">
        <v>26</v>
      </c>
      <c r="B8" s="34"/>
      <c r="C8" s="2"/>
      <c r="D8" s="7"/>
      <c r="E8" s="2"/>
      <c r="F8" s="4"/>
      <c r="G8" s="4"/>
      <c r="H8" s="4"/>
      <c r="I8" s="2"/>
      <c r="J8" s="7"/>
      <c r="K8" s="2"/>
      <c r="L8" s="2"/>
      <c r="M8" s="2"/>
      <c r="N8" s="2"/>
      <c r="O8" s="2"/>
      <c r="P8" s="2"/>
      <c r="Q8" s="16"/>
      <c r="R8" s="5"/>
      <c r="S8" s="5"/>
      <c r="T8" s="5"/>
      <c r="U8" s="5"/>
      <c r="V8" s="4"/>
      <c r="W8" s="5"/>
    </row>
    <row r="9" spans="1:24" ht="15.75" thickBot="1" x14ac:dyDescent="0.3">
      <c r="A9" s="2"/>
      <c r="B9" s="2"/>
      <c r="C9" s="2"/>
      <c r="D9" s="7"/>
      <c r="E9" s="2"/>
      <c r="F9" s="2"/>
      <c r="G9" s="2"/>
      <c r="H9" s="2"/>
      <c r="I9" s="2"/>
      <c r="J9" s="7"/>
      <c r="K9" s="32" t="s">
        <v>0</v>
      </c>
      <c r="L9" s="10"/>
      <c r="M9" s="30" t="str">
        <f>IF(L10="","?",IF((L9/L10)=(2/7),"R","F"))</f>
        <v>?</v>
      </c>
      <c r="N9" s="12" t="str">
        <f>IF(L9="","?",L9/GCD(L9,L10))</f>
        <v>?</v>
      </c>
      <c r="O9" s="2"/>
      <c r="P9" s="2"/>
      <c r="Q9" s="32" t="s">
        <v>6</v>
      </c>
      <c r="R9" s="10"/>
      <c r="S9" s="30" t="str">
        <f>IF(R10="","?",IF((R9/R10)=(8/56),"R","F"))</f>
        <v>?</v>
      </c>
      <c r="T9" s="12" t="str">
        <f>IF(R9="","?",R9/GCD(R9,R10))</f>
        <v>?</v>
      </c>
      <c r="U9" s="38"/>
      <c r="V9" s="52"/>
      <c r="W9" s="5"/>
    </row>
    <row r="10" spans="1:24" ht="15.75" thickBot="1" x14ac:dyDescent="0.3">
      <c r="A10" s="2"/>
      <c r="B10" s="2"/>
      <c r="C10" s="2"/>
      <c r="D10" s="7"/>
      <c r="E10" s="2"/>
      <c r="F10" s="2"/>
      <c r="G10" s="2"/>
      <c r="H10" s="2"/>
      <c r="I10" s="2"/>
      <c r="J10" s="4"/>
      <c r="K10" s="33"/>
      <c r="L10" s="11"/>
      <c r="M10" s="31"/>
      <c r="N10" s="15" t="str">
        <f>IF(L10="","?",L10/GCD(L9,L10))</f>
        <v>?</v>
      </c>
      <c r="O10" s="4"/>
      <c r="P10" s="2"/>
      <c r="Q10" s="33"/>
      <c r="R10" s="11"/>
      <c r="S10" s="31"/>
      <c r="T10" s="15" t="str">
        <f>IF(R10="","?",R10/GCD(R9,R10))</f>
        <v>?</v>
      </c>
      <c r="U10" s="55"/>
      <c r="V10" s="56"/>
      <c r="W10" s="5"/>
    </row>
    <row r="11" spans="1:24" ht="15.75" thickBot="1" x14ac:dyDescent="0.3">
      <c r="A11" s="2"/>
      <c r="B11" s="2"/>
      <c r="C11" s="2"/>
      <c r="D11" s="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6"/>
      <c r="R11" s="5"/>
      <c r="S11" s="5"/>
      <c r="T11" s="5"/>
      <c r="U11" s="4"/>
      <c r="V11" s="4"/>
      <c r="W11" s="5"/>
    </row>
    <row r="12" spans="1:24" ht="15.75" thickBot="1" x14ac:dyDescent="0.3">
      <c r="A12" s="2"/>
      <c r="B12" s="2"/>
      <c r="C12" s="2"/>
      <c r="D12" s="7"/>
      <c r="E12" s="2"/>
      <c r="F12" s="2"/>
      <c r="G12" s="2"/>
      <c r="H12" s="2"/>
      <c r="I12" s="2"/>
      <c r="J12" s="8"/>
      <c r="K12" s="32" t="s">
        <v>1</v>
      </c>
      <c r="L12" s="10"/>
      <c r="M12" s="30" t="str">
        <f>IF(L13="","?",IF((L12/L13)=(4/7),"R","F"))</f>
        <v>?</v>
      </c>
      <c r="N12" s="12" t="str">
        <f>IF(L12="","?",L12/GCD(L12,L13))</f>
        <v>?</v>
      </c>
      <c r="O12" s="2"/>
      <c r="P12" s="2"/>
      <c r="Q12" s="32" t="s">
        <v>29</v>
      </c>
      <c r="R12" s="10"/>
      <c r="S12" s="30" t="str">
        <f>IF(R13="","?",IF((R12/R13)=(8/56),"R","F"))</f>
        <v>?</v>
      </c>
      <c r="T12" s="12" t="str">
        <f>IF(R12="","?",R12/GCD(R12,R13))</f>
        <v>?</v>
      </c>
      <c r="U12" s="38"/>
      <c r="V12" s="52"/>
      <c r="W12" s="5"/>
    </row>
    <row r="13" spans="1:24" ht="15.75" thickBot="1" x14ac:dyDescent="0.3">
      <c r="A13" s="2"/>
      <c r="B13" s="2"/>
      <c r="C13" s="2"/>
      <c r="D13" s="7"/>
      <c r="E13" s="2"/>
      <c r="F13" s="2"/>
      <c r="G13" s="2"/>
      <c r="H13" s="2"/>
      <c r="I13" s="2"/>
      <c r="J13" s="7"/>
      <c r="K13" s="33"/>
      <c r="L13" s="11"/>
      <c r="M13" s="31"/>
      <c r="N13" s="15" t="str">
        <f>IF(L13="","?",L13/GCD(L12,L13))</f>
        <v>?</v>
      </c>
      <c r="O13" s="4"/>
      <c r="P13" s="2"/>
      <c r="Q13" s="33"/>
      <c r="R13" s="11"/>
      <c r="S13" s="31"/>
      <c r="T13" s="15" t="str">
        <f>IF(R13="","?",R13/GCD(R12,R13))</f>
        <v>?</v>
      </c>
      <c r="U13" s="39"/>
      <c r="V13" s="53"/>
      <c r="W13" s="2"/>
      <c r="X13" s="1"/>
    </row>
    <row r="14" spans="1:24" ht="15.75" thickBot="1" x14ac:dyDescent="0.3">
      <c r="A14" s="2"/>
      <c r="B14" s="2"/>
      <c r="C14" s="2"/>
      <c r="D14" s="7"/>
      <c r="E14" s="2"/>
      <c r="F14" s="2"/>
      <c r="G14" s="2"/>
      <c r="H14" s="2"/>
      <c r="I14" s="2"/>
      <c r="J14" s="7"/>
      <c r="K14" s="2"/>
      <c r="L14" s="2"/>
      <c r="M14" s="2"/>
      <c r="N14" s="2"/>
      <c r="O14" s="2"/>
      <c r="P14" s="2"/>
      <c r="Q14" s="16"/>
      <c r="R14" s="5"/>
      <c r="S14" s="5"/>
      <c r="T14" s="5"/>
      <c r="U14" s="5"/>
      <c r="V14" s="5"/>
      <c r="W14" s="2"/>
    </row>
    <row r="15" spans="1:24" ht="15.75" thickBot="1" x14ac:dyDescent="0.3">
      <c r="A15" s="2"/>
      <c r="B15" s="2"/>
      <c r="C15" s="5"/>
      <c r="D15" s="9"/>
      <c r="E15" s="32" t="s">
        <v>27</v>
      </c>
      <c r="F15" s="10"/>
      <c r="G15" s="30" t="str">
        <f>IF(F16="","?",IF((F15/F16)=(2/8),"R","F"))</f>
        <v>?</v>
      </c>
      <c r="H15" s="15" t="str">
        <f>IF(F15="","?",F15/GCD(F15,F16))</f>
        <v>?</v>
      </c>
      <c r="I15" s="22"/>
      <c r="J15" s="2"/>
      <c r="K15" s="32" t="s">
        <v>27</v>
      </c>
      <c r="L15" s="10"/>
      <c r="M15" s="30" t="str">
        <f>IF(L16="","?",IF((L15/L16)=(1/7),"R","F"))</f>
        <v>?</v>
      </c>
      <c r="N15" s="12" t="str">
        <f>IF(L15="","?",L15/GCD(L15,L16))</f>
        <v>?</v>
      </c>
      <c r="O15" s="2"/>
      <c r="P15" s="2"/>
      <c r="Q15" s="32" t="s">
        <v>30</v>
      </c>
      <c r="R15" s="10"/>
      <c r="S15" s="30" t="str">
        <f>IF(R16="","?",IF((R15/R16)=(2/56),"R","F"))</f>
        <v>?</v>
      </c>
      <c r="T15" s="12" t="str">
        <f>IF(R15="","?",R15/GCD(R15,R16))</f>
        <v>?</v>
      </c>
      <c r="U15" s="38"/>
      <c r="V15" s="52"/>
      <c r="W15" s="5"/>
    </row>
    <row r="16" spans="1:24" ht="15.75" thickBot="1" x14ac:dyDescent="0.3">
      <c r="A16" s="2"/>
      <c r="B16" s="2"/>
      <c r="C16" s="4"/>
      <c r="D16" s="3"/>
      <c r="E16" s="33"/>
      <c r="F16" s="11"/>
      <c r="G16" s="31"/>
      <c r="H16" s="13" t="str">
        <f>IF(F16="","?",F16/GCD(F15,F16))</f>
        <v>?</v>
      </c>
      <c r="I16" s="14"/>
      <c r="J16" s="3"/>
      <c r="K16" s="33"/>
      <c r="L16" s="11"/>
      <c r="M16" s="31"/>
      <c r="N16" s="15" t="str">
        <f>IF(L16="","?",L16/GCD(L15,L16))</f>
        <v>?</v>
      </c>
      <c r="O16" s="4"/>
      <c r="P16" s="2"/>
      <c r="Q16" s="33"/>
      <c r="R16" s="11"/>
      <c r="S16" s="31"/>
      <c r="T16" s="15" t="str">
        <f>IF(R16="","?",R16/GCD(R15,R16))</f>
        <v>?</v>
      </c>
      <c r="U16" s="39"/>
      <c r="V16" s="53"/>
      <c r="W16" s="5"/>
    </row>
    <row r="17" spans="1:25" ht="15.75" thickBot="1" x14ac:dyDescent="0.3">
      <c r="A17" s="2"/>
      <c r="B17" s="2"/>
      <c r="C17" s="2"/>
      <c r="D17" s="7"/>
      <c r="E17" s="2"/>
      <c r="F17" s="2"/>
      <c r="G17" s="2"/>
      <c r="H17" s="2"/>
      <c r="I17" s="2"/>
      <c r="J17" s="7"/>
      <c r="K17" s="2"/>
      <c r="L17" s="2"/>
      <c r="M17" s="2"/>
      <c r="N17" s="2"/>
      <c r="O17" s="2"/>
      <c r="P17" s="2"/>
      <c r="Q17" s="16"/>
      <c r="R17" s="5"/>
      <c r="S17" s="5"/>
      <c r="T17" s="5"/>
      <c r="U17" s="5"/>
      <c r="V17" s="5"/>
      <c r="W17" s="5"/>
    </row>
    <row r="18" spans="1:25" ht="15.75" thickBot="1" x14ac:dyDescent="0.3">
      <c r="A18" s="2"/>
      <c r="B18" s="2"/>
      <c r="C18" s="2"/>
      <c r="D18" s="7"/>
      <c r="E18" s="2"/>
      <c r="F18" s="2"/>
      <c r="G18" s="2"/>
      <c r="H18" s="2"/>
      <c r="I18" s="2"/>
      <c r="J18" s="7"/>
      <c r="K18" s="32" t="s">
        <v>0</v>
      </c>
      <c r="L18" s="10"/>
      <c r="M18" s="30" t="str">
        <f>IF(L19="","?",IF((L18/L19)=(2/7),"R","F"))</f>
        <v>?</v>
      </c>
      <c r="N18" s="12" t="str">
        <f>IF(L18="","?",L18/GCD(L18,L19))</f>
        <v>?</v>
      </c>
      <c r="O18" s="2"/>
      <c r="P18" s="2"/>
      <c r="Q18" s="32" t="s">
        <v>31</v>
      </c>
      <c r="R18" s="10"/>
      <c r="S18" s="30" t="str">
        <f>IF(R19="","?",IF((R18/R19)=(4/56),"R","F"))</f>
        <v>?</v>
      </c>
      <c r="T18" s="12" t="str">
        <f>IF(R18="","?",R18/GCD(R18,R19))</f>
        <v>?</v>
      </c>
      <c r="U18" s="38"/>
      <c r="V18" s="52"/>
      <c r="W18" s="5"/>
    </row>
    <row r="19" spans="1:25" ht="15.75" thickBot="1" x14ac:dyDescent="0.3">
      <c r="A19" s="2"/>
      <c r="B19" s="2"/>
      <c r="C19" s="2"/>
      <c r="D19" s="7"/>
      <c r="E19" s="2"/>
      <c r="F19" s="2"/>
      <c r="G19" s="2"/>
      <c r="H19" s="2"/>
      <c r="I19" s="2"/>
      <c r="J19" s="4"/>
      <c r="K19" s="33"/>
      <c r="L19" s="11"/>
      <c r="M19" s="31"/>
      <c r="N19" s="15" t="str">
        <f>IF(L19="","?",L19/GCD(L18,L19))</f>
        <v>?</v>
      </c>
      <c r="O19" s="4"/>
      <c r="P19" s="2"/>
      <c r="Q19" s="33"/>
      <c r="R19" s="11"/>
      <c r="S19" s="31"/>
      <c r="T19" s="15" t="str">
        <f>IF(R19="","?",R19/GCD(R18,R19))</f>
        <v>?</v>
      </c>
      <c r="U19" s="39"/>
      <c r="V19" s="53"/>
      <c r="W19" s="5"/>
    </row>
    <row r="20" spans="1:25" ht="15.75" thickBot="1" x14ac:dyDescent="0.3">
      <c r="A20" s="2"/>
      <c r="B20" s="2"/>
      <c r="C20" s="2"/>
      <c r="D20" s="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5"/>
      <c r="Q20" s="5"/>
      <c r="R20" s="5"/>
      <c r="S20" s="5"/>
      <c r="T20" s="5"/>
      <c r="U20" s="5"/>
      <c r="V20" s="5"/>
      <c r="W20" s="5"/>
      <c r="X20" s="1"/>
    </row>
    <row r="21" spans="1:25" ht="15.75" thickBot="1" x14ac:dyDescent="0.3">
      <c r="A21" s="2"/>
      <c r="B21" s="2"/>
      <c r="C21" s="2"/>
      <c r="D21" s="7"/>
      <c r="E21" s="2"/>
      <c r="F21" s="2"/>
      <c r="G21" s="2"/>
      <c r="H21" s="2"/>
      <c r="I21" s="2"/>
      <c r="J21" s="2"/>
      <c r="K21" s="32" t="s">
        <v>1</v>
      </c>
      <c r="L21" s="10"/>
      <c r="M21" s="30" t="str">
        <f>IF(L22="","?",IF((L21/L22)=(4/7),"R","F"))</f>
        <v>?</v>
      </c>
      <c r="N21" s="12" t="str">
        <f>IF(L21="","?",L21/GCD(L21,L22))</f>
        <v>?</v>
      </c>
      <c r="O21" s="2"/>
      <c r="P21" s="2"/>
      <c r="Q21" s="32" t="s">
        <v>4</v>
      </c>
      <c r="R21" s="10"/>
      <c r="S21" s="30" t="str">
        <f>IF(R22="","?",IF((R21/R22)=(8/56),"R","F"))</f>
        <v>?</v>
      </c>
      <c r="T21" s="12" t="str">
        <f>IF(R21="","?",R21/GCD(R21,R22))</f>
        <v>?</v>
      </c>
      <c r="U21" s="38"/>
      <c r="V21" s="52"/>
      <c r="W21" s="5"/>
    </row>
    <row r="22" spans="1:25" ht="15.75" thickBot="1" x14ac:dyDescent="0.3">
      <c r="A22" s="2"/>
      <c r="B22" s="2"/>
      <c r="C22" s="2"/>
      <c r="D22" s="7"/>
      <c r="E22" s="2"/>
      <c r="F22" s="2"/>
      <c r="G22" s="2"/>
      <c r="H22" s="2"/>
      <c r="I22" s="2"/>
      <c r="J22" s="3"/>
      <c r="K22" s="33"/>
      <c r="L22" s="11"/>
      <c r="M22" s="31"/>
      <c r="N22" s="15" t="str">
        <f>IF(L22="","?",L22/GCD(L21,L22))</f>
        <v>?</v>
      </c>
      <c r="O22" s="4"/>
      <c r="P22" s="2"/>
      <c r="Q22" s="33"/>
      <c r="R22" s="11"/>
      <c r="S22" s="31"/>
      <c r="T22" s="15" t="str">
        <f>IF(R22="","?",R22/GCD(R21,R22))</f>
        <v>?</v>
      </c>
      <c r="U22" s="39"/>
      <c r="V22" s="53"/>
      <c r="W22" s="2"/>
      <c r="Y22" s="1"/>
    </row>
    <row r="23" spans="1:25" ht="15.75" thickBot="1" x14ac:dyDescent="0.3">
      <c r="A23" s="2"/>
      <c r="B23" s="2"/>
      <c r="C23" s="2"/>
      <c r="D23" s="7"/>
      <c r="E23" s="2"/>
      <c r="F23" s="2"/>
      <c r="G23" s="2"/>
      <c r="H23" s="2"/>
      <c r="I23" s="2"/>
      <c r="J23" s="7"/>
      <c r="K23" s="2"/>
      <c r="L23" s="2"/>
      <c r="M23" s="2"/>
      <c r="N23" s="2"/>
      <c r="O23" s="2"/>
      <c r="P23" s="2"/>
      <c r="Q23" s="16"/>
      <c r="R23" s="5"/>
      <c r="S23" s="5"/>
      <c r="T23" s="5"/>
      <c r="U23" s="5"/>
      <c r="V23" s="5"/>
      <c r="W23" s="2"/>
      <c r="Y23" s="1"/>
    </row>
    <row r="24" spans="1:25" ht="15.75" thickBot="1" x14ac:dyDescent="0.3">
      <c r="A24" s="2"/>
      <c r="B24" s="2"/>
      <c r="C24" s="2"/>
      <c r="D24" s="7"/>
      <c r="E24" s="32" t="s">
        <v>0</v>
      </c>
      <c r="F24" s="10"/>
      <c r="G24" s="30" t="str">
        <f>IF(F25="","?",IF((F24/F25)=(2/8),"R","F"))</f>
        <v>?</v>
      </c>
      <c r="H24" s="12" t="str">
        <f>IF(F24="","?",F24/GCD(F24,F25))</f>
        <v>?</v>
      </c>
      <c r="I24" s="2"/>
      <c r="J24" s="9"/>
      <c r="K24" s="32" t="s">
        <v>27</v>
      </c>
      <c r="L24" s="10"/>
      <c r="M24" s="30" t="str">
        <f>IF(L25="","?",IF((L24/L25)=(2/7),"R","F"))</f>
        <v>?</v>
      </c>
      <c r="N24" s="12" t="str">
        <f>IF(L24="","?",L24/GCD(L24,L25))</f>
        <v>?</v>
      </c>
      <c r="O24" s="2"/>
      <c r="P24" s="2"/>
      <c r="Q24" s="32" t="s">
        <v>32</v>
      </c>
      <c r="R24" s="10"/>
      <c r="S24" s="30" t="str">
        <f>IF(R25="","?",IF((R24/R25)=(4/56),"R","F"))</f>
        <v>?</v>
      </c>
      <c r="T24" s="12" t="str">
        <f>IF(R24="","?",R24/GCD(R24,R25))</f>
        <v>?</v>
      </c>
      <c r="U24" s="38"/>
      <c r="V24" s="52"/>
      <c r="W24" s="2"/>
      <c r="Y24" s="1"/>
    </row>
    <row r="25" spans="1:25" ht="15.75" thickBot="1" x14ac:dyDescent="0.3">
      <c r="A25" s="2"/>
      <c r="B25" s="2"/>
      <c r="C25" s="2"/>
      <c r="D25" s="4"/>
      <c r="E25" s="33"/>
      <c r="F25" s="11"/>
      <c r="G25" s="31"/>
      <c r="H25" s="13" t="str">
        <f>IF(F25="","?",F25/GCD(F24,F25))</f>
        <v>?</v>
      </c>
      <c r="I25" s="14"/>
      <c r="J25" s="3"/>
      <c r="K25" s="33"/>
      <c r="L25" s="11"/>
      <c r="M25" s="31"/>
      <c r="N25" s="13" t="str">
        <f>IF(L25="","?",L25/GCD(L24,L25))</f>
        <v>?</v>
      </c>
      <c r="O25" s="3"/>
      <c r="P25" s="2"/>
      <c r="Q25" s="33"/>
      <c r="R25" s="11"/>
      <c r="S25" s="31"/>
      <c r="T25" s="15" t="str">
        <f>IF(R25="","?",R25/GCD(R24,R25))</f>
        <v>?</v>
      </c>
      <c r="U25" s="39"/>
      <c r="V25" s="53"/>
      <c r="W25" s="2"/>
    </row>
    <row r="26" spans="1:25" ht="15.75" thickBot="1" x14ac:dyDescent="0.3">
      <c r="A26" s="2"/>
      <c r="B26" s="2"/>
      <c r="C26" s="2"/>
      <c r="D26" s="2"/>
      <c r="E26" s="2"/>
      <c r="F26" s="2"/>
      <c r="G26" s="2"/>
      <c r="H26" s="2"/>
      <c r="I26" s="6"/>
      <c r="J26" s="2"/>
      <c r="K26" s="2"/>
      <c r="L26" s="2"/>
      <c r="M26" s="2"/>
      <c r="N26" s="2"/>
      <c r="O26" s="2"/>
      <c r="P26" s="2"/>
      <c r="Q26" s="16"/>
      <c r="R26" s="5"/>
      <c r="S26" s="5"/>
      <c r="T26" s="5"/>
      <c r="U26" s="5"/>
      <c r="V26" s="5"/>
      <c r="W26" s="2"/>
    </row>
    <row r="27" spans="1:25" ht="15.75" thickBot="1" x14ac:dyDescent="0.3">
      <c r="A27" s="2"/>
      <c r="B27" s="2"/>
      <c r="C27" s="2"/>
      <c r="D27" s="2"/>
      <c r="E27" s="2"/>
      <c r="F27" s="2"/>
      <c r="G27" s="2"/>
      <c r="H27" s="2"/>
      <c r="I27" s="2"/>
      <c r="J27" s="7"/>
      <c r="K27" s="32" t="s">
        <v>0</v>
      </c>
      <c r="L27" s="10"/>
      <c r="M27" s="30" t="str">
        <f>IF(L28="","?",IF((L27/L28)=(1/7),"R","F"))</f>
        <v>?</v>
      </c>
      <c r="N27" s="12" t="str">
        <f>IF(L27="","?",L27/GCD(L27,L28))</f>
        <v>?</v>
      </c>
      <c r="O27" s="2"/>
      <c r="P27" s="2"/>
      <c r="Q27" s="32" t="s">
        <v>3</v>
      </c>
      <c r="R27" s="10"/>
      <c r="S27" s="30" t="str">
        <f>IF(R28="","?",IF((R27/R28)=(2/56),"R","F"))</f>
        <v>?</v>
      </c>
      <c r="T27" s="12" t="str">
        <f>IF(R27="","?",R27/GCD(R27,R28))</f>
        <v>?</v>
      </c>
      <c r="U27" s="38"/>
      <c r="V27" s="52"/>
      <c r="W27" s="2"/>
    </row>
    <row r="28" spans="1:25" ht="15.75" thickBot="1" x14ac:dyDescent="0.3">
      <c r="A28" s="49" t="s">
        <v>13</v>
      </c>
      <c r="B28" s="50"/>
      <c r="C28" s="50"/>
      <c r="D28" s="50"/>
      <c r="E28" s="50"/>
      <c r="F28" s="50"/>
      <c r="G28" s="51"/>
      <c r="H28" s="2"/>
      <c r="I28" s="2"/>
      <c r="J28" s="4"/>
      <c r="K28" s="33"/>
      <c r="L28" s="11"/>
      <c r="M28" s="31"/>
      <c r="N28" s="15" t="str">
        <f>IF(L28="","?",L28/GCD(L27,L28))</f>
        <v>?</v>
      </c>
      <c r="O28" s="4"/>
      <c r="P28" s="2"/>
      <c r="Q28" s="33"/>
      <c r="R28" s="11"/>
      <c r="S28" s="31"/>
      <c r="T28" s="15" t="str">
        <f>IF(R28="","?",R28/GCD(R27,R28))</f>
        <v>?</v>
      </c>
      <c r="U28" s="39"/>
      <c r="V28" s="53"/>
      <c r="W28" s="2"/>
    </row>
    <row r="29" spans="1:25" ht="15.75" thickBot="1" x14ac:dyDescent="0.3">
      <c r="A29" s="57" t="s">
        <v>14</v>
      </c>
      <c r="B29" s="58"/>
      <c r="C29" s="58"/>
      <c r="D29" s="58"/>
      <c r="E29" s="58"/>
      <c r="F29" s="58"/>
      <c r="G29" s="59"/>
      <c r="H29" s="2"/>
      <c r="I29" s="2"/>
      <c r="J29" s="2"/>
      <c r="K29" s="2"/>
      <c r="L29" s="2"/>
      <c r="M29" s="2"/>
      <c r="N29" s="2"/>
      <c r="O29" s="2"/>
      <c r="P29" s="2"/>
      <c r="Q29" s="4"/>
      <c r="R29" s="4"/>
      <c r="S29" s="5"/>
      <c r="T29" s="5"/>
      <c r="U29" s="5"/>
      <c r="V29" s="5"/>
      <c r="W29" s="5"/>
    </row>
    <row r="30" spans="1:25" x14ac:dyDescent="0.25">
      <c r="A30" s="60"/>
      <c r="B30" s="58"/>
      <c r="C30" s="58"/>
      <c r="D30" s="58"/>
      <c r="E30" s="58"/>
      <c r="F30" s="58"/>
      <c r="G30" s="5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5"/>
      <c r="T30" s="5"/>
      <c r="U30" s="2"/>
      <c r="V30" s="5"/>
      <c r="W30" s="20" t="s">
        <v>15</v>
      </c>
      <c r="X30" s="19"/>
    </row>
    <row r="31" spans="1:25" ht="15.75" thickBot="1" x14ac:dyDescent="0.3">
      <c r="A31" s="61"/>
      <c r="B31" s="62"/>
      <c r="C31" s="62"/>
      <c r="D31" s="62"/>
      <c r="E31" s="62"/>
      <c r="F31" s="62"/>
      <c r="G31" s="6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1">
        <f>(COUNTIF(H3:T28,"R")+COUNTIF(G5:G25,"R"))/21</f>
        <v>0</v>
      </c>
      <c r="X31" s="19"/>
    </row>
  </sheetData>
  <sheetProtection algorithmName="SHA-512" hashValue="xQVK0Pf9upnGM+vTXRrK/MO2Dayj1aD5g69pKPkFVFobH8earALyERTVGHisiQ3qeA7HLw448XM5+qig7RTl8w==" saltValue="XLupdN35ekDs1CYeLCjL1w==" spinCount="100000" sheet="1" objects="1" scenarios="1"/>
  <mergeCells count="66">
    <mergeCell ref="A1:G4"/>
    <mergeCell ref="K1:M1"/>
    <mergeCell ref="N1:V1"/>
    <mergeCell ref="K3:K4"/>
    <mergeCell ref="M3:M4"/>
    <mergeCell ref="Q3:Q4"/>
    <mergeCell ref="S3:S4"/>
    <mergeCell ref="U3:U4"/>
    <mergeCell ref="V3:V4"/>
    <mergeCell ref="U6:U7"/>
    <mergeCell ref="A7:B7"/>
    <mergeCell ref="A8:B8"/>
    <mergeCell ref="K9:K10"/>
    <mergeCell ref="M9:M10"/>
    <mergeCell ref="Q9:Q10"/>
    <mergeCell ref="S9:S10"/>
    <mergeCell ref="U9:U10"/>
    <mergeCell ref="E6:E7"/>
    <mergeCell ref="G6:G7"/>
    <mergeCell ref="K6:K7"/>
    <mergeCell ref="M6:M7"/>
    <mergeCell ref="Q6:Q7"/>
    <mergeCell ref="S6:S7"/>
    <mergeCell ref="V9:V10"/>
    <mergeCell ref="K12:K13"/>
    <mergeCell ref="M12:M13"/>
    <mergeCell ref="Q12:Q13"/>
    <mergeCell ref="S12:S13"/>
    <mergeCell ref="U12:U13"/>
    <mergeCell ref="V12:V13"/>
    <mergeCell ref="E15:E16"/>
    <mergeCell ref="G15:G16"/>
    <mergeCell ref="K15:K16"/>
    <mergeCell ref="M15:M16"/>
    <mergeCell ref="Q15:Q16"/>
    <mergeCell ref="V21:V22"/>
    <mergeCell ref="U15:U16"/>
    <mergeCell ref="V15:V16"/>
    <mergeCell ref="K18:K19"/>
    <mergeCell ref="M18:M19"/>
    <mergeCell ref="Q18:Q19"/>
    <mergeCell ref="S18:S19"/>
    <mergeCell ref="U18:U19"/>
    <mergeCell ref="V18:V19"/>
    <mergeCell ref="S15:S16"/>
    <mergeCell ref="K21:K22"/>
    <mergeCell ref="M21:M22"/>
    <mergeCell ref="Q21:Q22"/>
    <mergeCell ref="S21:S22"/>
    <mergeCell ref="U21:U22"/>
    <mergeCell ref="A28:G28"/>
    <mergeCell ref="A29:G31"/>
    <mergeCell ref="U24:U25"/>
    <mergeCell ref="V24:V25"/>
    <mergeCell ref="K27:K28"/>
    <mergeCell ref="M27:M28"/>
    <mergeCell ref="Q27:Q28"/>
    <mergeCell ref="S27:S28"/>
    <mergeCell ref="U27:U28"/>
    <mergeCell ref="V27:V28"/>
    <mergeCell ref="E24:E25"/>
    <mergeCell ref="G24:G25"/>
    <mergeCell ref="K24:K25"/>
    <mergeCell ref="M24:M25"/>
    <mergeCell ref="Q24:Q25"/>
    <mergeCell ref="S24:S25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showRuler="0" zoomScale="80" zoomScaleNormal="80" workbookViewId="0">
      <selection activeCell="Y28" sqref="Y28"/>
    </sheetView>
  </sheetViews>
  <sheetFormatPr baseColWidth="10" defaultRowHeight="15" x14ac:dyDescent="0.25"/>
  <cols>
    <col min="1" max="1" width="6" customWidth="1"/>
    <col min="2" max="2" width="20.7109375" customWidth="1"/>
    <col min="3" max="3" width="5.140625" customWidth="1"/>
    <col min="4" max="4" width="4.28515625" customWidth="1"/>
    <col min="5" max="5" width="6.28515625" bestFit="1" customWidth="1"/>
    <col min="6" max="6" width="3" customWidth="1"/>
    <col min="7" max="7" width="2.7109375" customWidth="1"/>
    <col min="8" max="8" width="3" customWidth="1"/>
    <col min="9" max="9" width="4.42578125" customWidth="1"/>
    <col min="10" max="10" width="4.7109375" customWidth="1"/>
    <col min="11" max="11" width="6.28515625" bestFit="1" customWidth="1"/>
    <col min="12" max="12" width="3.140625" customWidth="1"/>
    <col min="13" max="13" width="2.7109375" customWidth="1"/>
    <col min="14" max="14" width="4.28515625" customWidth="1"/>
    <col min="15" max="15" width="6.85546875" customWidth="1"/>
    <col min="16" max="16" width="5.140625" customWidth="1"/>
    <col min="17" max="17" width="8" customWidth="1"/>
    <col min="18" max="18" width="4.42578125" bestFit="1" customWidth="1"/>
    <col min="19" max="19" width="3" customWidth="1"/>
    <col min="20" max="20" width="5.28515625" customWidth="1"/>
    <col min="21" max="21" width="5.7109375" customWidth="1"/>
    <col min="22" max="22" width="5.85546875" customWidth="1"/>
  </cols>
  <sheetData>
    <row r="1" spans="1:24" x14ac:dyDescent="0.25">
      <c r="A1" s="40" t="s">
        <v>12</v>
      </c>
      <c r="B1" s="41"/>
      <c r="C1" s="41"/>
      <c r="D1" s="41"/>
      <c r="E1" s="41"/>
      <c r="F1" s="41"/>
      <c r="G1" s="42"/>
      <c r="H1" s="2"/>
      <c r="I1" s="2"/>
      <c r="J1" s="2"/>
      <c r="K1" s="34" t="s">
        <v>17</v>
      </c>
      <c r="L1" s="34"/>
      <c r="M1" s="34"/>
      <c r="N1" s="35"/>
      <c r="O1" s="36"/>
      <c r="P1" s="36"/>
      <c r="Q1" s="36"/>
      <c r="R1" s="36"/>
      <c r="S1" s="36"/>
      <c r="T1" s="36"/>
      <c r="U1" s="36"/>
      <c r="V1" s="37"/>
      <c r="W1" s="2"/>
    </row>
    <row r="2" spans="1:24" ht="15.75" thickBot="1" x14ac:dyDescent="0.3">
      <c r="A2" s="43"/>
      <c r="B2" s="44"/>
      <c r="C2" s="44"/>
      <c r="D2" s="44"/>
      <c r="E2" s="44"/>
      <c r="F2" s="44"/>
      <c r="G2" s="45"/>
      <c r="H2" s="2"/>
      <c r="I2" s="2"/>
      <c r="J2" s="2"/>
      <c r="K2" s="2"/>
      <c r="L2" s="2"/>
      <c r="M2" s="2"/>
      <c r="N2" s="2"/>
      <c r="O2" s="2"/>
      <c r="P2" s="2"/>
      <c r="Q2" s="8"/>
      <c r="R2" s="5"/>
      <c r="S2" s="5"/>
      <c r="T2" s="8"/>
      <c r="U2" s="23"/>
      <c r="V2" s="18"/>
      <c r="W2" s="5"/>
    </row>
    <row r="3" spans="1:24" ht="15.75" thickBot="1" x14ac:dyDescent="0.3">
      <c r="A3" s="43"/>
      <c r="B3" s="44"/>
      <c r="C3" s="44"/>
      <c r="D3" s="44"/>
      <c r="E3" s="44"/>
      <c r="F3" s="44"/>
      <c r="G3" s="45"/>
      <c r="H3" s="2"/>
      <c r="I3" s="2"/>
      <c r="J3" s="2"/>
      <c r="K3" s="32" t="s">
        <v>1</v>
      </c>
      <c r="L3" s="10"/>
      <c r="M3" s="30" t="str">
        <f>IF(L4="","?",IF((L3/L4)=(3/7),"R","F"))</f>
        <v>?</v>
      </c>
      <c r="N3" s="12" t="str">
        <f>IF(L3="","?",L3/GCD(L3,L4))</f>
        <v>?</v>
      </c>
      <c r="O3" s="2"/>
      <c r="P3" s="2"/>
      <c r="Q3" s="32" t="s">
        <v>7</v>
      </c>
      <c r="R3" s="10"/>
      <c r="S3" s="30" t="str">
        <f>IF(R4="","?",IF((R3/R4)=(12/56),"R","F"))</f>
        <v>?</v>
      </c>
      <c r="T3" s="12" t="str">
        <f>IF(R3="","?",R3/GCD(R3,R4))</f>
        <v>?</v>
      </c>
      <c r="U3" s="38"/>
      <c r="V3" s="54"/>
      <c r="W3" s="7"/>
    </row>
    <row r="4" spans="1:24" ht="15.75" thickBot="1" x14ac:dyDescent="0.3">
      <c r="A4" s="46"/>
      <c r="B4" s="47"/>
      <c r="C4" s="47"/>
      <c r="D4" s="47"/>
      <c r="E4" s="47"/>
      <c r="F4" s="47"/>
      <c r="G4" s="48"/>
      <c r="H4" s="2"/>
      <c r="I4" s="2"/>
      <c r="J4" s="3"/>
      <c r="K4" s="33"/>
      <c r="L4" s="11"/>
      <c r="M4" s="31"/>
      <c r="N4" s="15" t="str">
        <f>IF(L4="","?",L4/GCD(L3,L4))</f>
        <v>?</v>
      </c>
      <c r="O4" s="4"/>
      <c r="P4" s="2"/>
      <c r="Q4" s="33"/>
      <c r="R4" s="11"/>
      <c r="S4" s="31"/>
      <c r="T4" s="15" t="str">
        <f>IF(R4="","?",R4/GCD(R3,R4))</f>
        <v>?</v>
      </c>
      <c r="U4" s="39"/>
      <c r="V4" s="54"/>
      <c r="W4" s="7"/>
    </row>
    <row r="5" spans="1:24" ht="15.75" thickBot="1" x14ac:dyDescent="0.3">
      <c r="A5" s="2"/>
      <c r="B5" s="2"/>
      <c r="C5" s="2"/>
      <c r="D5" s="2"/>
      <c r="E5" s="2"/>
      <c r="F5" s="2"/>
      <c r="G5" s="2"/>
      <c r="H5" s="2"/>
      <c r="I5" s="2"/>
      <c r="J5" s="7"/>
      <c r="K5" s="2"/>
      <c r="L5" s="2"/>
      <c r="M5" s="2"/>
      <c r="N5" s="2"/>
      <c r="O5" s="2"/>
      <c r="P5" s="2"/>
      <c r="Q5" s="16"/>
      <c r="R5" s="5"/>
      <c r="S5" s="5"/>
      <c r="T5" s="5"/>
      <c r="U5" s="16"/>
      <c r="V5" s="16"/>
      <c r="W5" s="5"/>
    </row>
    <row r="6" spans="1:24" ht="15.75" thickBot="1" x14ac:dyDescent="0.3">
      <c r="A6" s="2"/>
      <c r="B6" s="2"/>
      <c r="C6" s="2"/>
      <c r="D6" s="2"/>
      <c r="E6" s="32" t="s">
        <v>1</v>
      </c>
      <c r="F6" s="10"/>
      <c r="G6" s="30" t="str">
        <f>IF(F7="","?",IF((F6/F7)=(4/8),"R","F"))</f>
        <v>?</v>
      </c>
      <c r="H6" s="12" t="str">
        <f>IF(F6="","?",F6/GCD(F6,F7))</f>
        <v>?</v>
      </c>
      <c r="I6" s="8"/>
      <c r="J6" s="7"/>
      <c r="K6" s="32" t="s">
        <v>0</v>
      </c>
      <c r="L6" s="10"/>
      <c r="M6" s="30" t="str">
        <f>IF(L7="","?",IF((L6/L7)=(2/7),"R","F"))</f>
        <v>?</v>
      </c>
      <c r="N6" s="12" t="str">
        <f>IF(L6="","?",L6/GCD(L6,L7))</f>
        <v>?</v>
      </c>
      <c r="O6" s="2"/>
      <c r="P6" s="2"/>
      <c r="Q6" s="32" t="s">
        <v>6</v>
      </c>
      <c r="R6" s="10"/>
      <c r="S6" s="30" t="str">
        <f>IF(R7="","?",IF((R6/R7)=(8/56),"R","F"))</f>
        <v>?</v>
      </c>
      <c r="T6" s="12" t="str">
        <f>IF(R6="","?",R6/GCD(R6,R7))</f>
        <v>?</v>
      </c>
      <c r="U6" s="38"/>
      <c r="V6" s="5"/>
      <c r="W6" s="7"/>
    </row>
    <row r="7" spans="1:24" ht="15.75" thickBot="1" x14ac:dyDescent="0.3">
      <c r="A7" s="34" t="s">
        <v>16</v>
      </c>
      <c r="B7" s="34"/>
      <c r="C7" s="2"/>
      <c r="D7" s="3"/>
      <c r="E7" s="33"/>
      <c r="F7" s="11"/>
      <c r="G7" s="31"/>
      <c r="H7" s="13" t="str">
        <f>IF(F7="","?",F7/GCD(F6,F7))</f>
        <v>?</v>
      </c>
      <c r="I7" s="14"/>
      <c r="J7" s="3"/>
      <c r="K7" s="33"/>
      <c r="L7" s="11"/>
      <c r="M7" s="31"/>
      <c r="N7" s="15" t="str">
        <f>IF(L7="","?",L7/GCD(L6,L7))</f>
        <v>?</v>
      </c>
      <c r="O7" s="4"/>
      <c r="P7" s="2"/>
      <c r="Q7" s="33"/>
      <c r="R7" s="11"/>
      <c r="S7" s="31"/>
      <c r="T7" s="15" t="str">
        <f>IF(R7="","?",R7/GCD(R6,R7))</f>
        <v>?</v>
      </c>
      <c r="U7" s="39"/>
      <c r="V7" s="5"/>
      <c r="W7" s="7"/>
    </row>
    <row r="8" spans="1:24" ht="15.75" thickBot="1" x14ac:dyDescent="0.3">
      <c r="A8" s="34" t="s">
        <v>26</v>
      </c>
      <c r="B8" s="34"/>
      <c r="C8" s="2"/>
      <c r="D8" s="7"/>
      <c r="E8" s="2"/>
      <c r="F8" s="4"/>
      <c r="G8" s="4"/>
      <c r="H8" s="4"/>
      <c r="I8" s="2"/>
      <c r="J8" s="7"/>
      <c r="K8" s="2"/>
      <c r="L8" s="2"/>
      <c r="M8" s="2"/>
      <c r="N8" s="2"/>
      <c r="O8" s="2"/>
      <c r="P8" s="2"/>
      <c r="Q8" s="16"/>
      <c r="R8" s="5"/>
      <c r="S8" s="5"/>
      <c r="T8" s="5"/>
      <c r="U8" s="5"/>
      <c r="V8" s="4"/>
      <c r="W8" s="5"/>
    </row>
    <row r="9" spans="1:24" ht="15.75" thickBot="1" x14ac:dyDescent="0.3">
      <c r="A9" s="2"/>
      <c r="B9" s="2"/>
      <c r="C9" s="2"/>
      <c r="D9" s="7"/>
      <c r="E9" s="2"/>
      <c r="F9" s="2"/>
      <c r="G9" s="2"/>
      <c r="H9" s="2"/>
      <c r="I9" s="2"/>
      <c r="J9" s="7"/>
      <c r="K9" s="32" t="s">
        <v>18</v>
      </c>
      <c r="L9" s="10"/>
      <c r="M9" s="30" t="str">
        <f>IF(L10="","?",IF((L9/L10)=(1/7),"R","F"))</f>
        <v>?</v>
      </c>
      <c r="N9" s="12" t="str">
        <f>IF(L9="","?",L9/GCD(L9,L10))</f>
        <v>?</v>
      </c>
      <c r="O9" s="2"/>
      <c r="P9" s="2"/>
      <c r="Q9" s="32" t="s">
        <v>20</v>
      </c>
      <c r="R9" s="10"/>
      <c r="S9" s="30" t="str">
        <f>IF(R10="","?",IF((R9/R10)=(4/56),"R","F"))</f>
        <v>?</v>
      </c>
      <c r="T9" s="12" t="str">
        <f>IF(R9="","?",R9/GCD(R9,R10))</f>
        <v>?</v>
      </c>
      <c r="U9" s="38"/>
      <c r="V9" s="52"/>
      <c r="W9" s="5"/>
    </row>
    <row r="10" spans="1:24" ht="15.75" thickBot="1" x14ac:dyDescent="0.3">
      <c r="A10" s="2"/>
      <c r="B10" s="2"/>
      <c r="C10" s="2"/>
      <c r="D10" s="7"/>
      <c r="E10" s="2"/>
      <c r="F10" s="2"/>
      <c r="G10" s="2"/>
      <c r="H10" s="2"/>
      <c r="I10" s="2"/>
      <c r="J10" s="14"/>
      <c r="K10" s="33"/>
      <c r="L10" s="11"/>
      <c r="M10" s="31"/>
      <c r="N10" s="15" t="str">
        <f>IF(L10="","?",L10/GCD(L9,L10))</f>
        <v>?</v>
      </c>
      <c r="O10" s="4"/>
      <c r="P10" s="2"/>
      <c r="Q10" s="33"/>
      <c r="R10" s="11"/>
      <c r="S10" s="31"/>
      <c r="T10" s="15" t="str">
        <f>IF(R10="","?",R10/GCD(R9,R10))</f>
        <v>?</v>
      </c>
      <c r="U10" s="55"/>
      <c r="V10" s="56"/>
      <c r="W10" s="5"/>
    </row>
    <row r="11" spans="1:24" ht="15.75" thickBot="1" x14ac:dyDescent="0.3">
      <c r="A11" s="2"/>
      <c r="B11" s="2"/>
      <c r="C11" s="2"/>
      <c r="D11" s="7"/>
      <c r="E11" s="2"/>
      <c r="F11" s="2"/>
      <c r="G11" s="2"/>
      <c r="H11" s="2"/>
      <c r="I11" s="2"/>
      <c r="J11" s="7"/>
      <c r="K11" s="2"/>
      <c r="L11" s="2"/>
      <c r="M11" s="2"/>
      <c r="N11" s="2"/>
      <c r="O11" s="2"/>
      <c r="P11" s="2"/>
      <c r="Q11" s="16"/>
      <c r="R11" s="5"/>
      <c r="S11" s="5"/>
      <c r="T11" s="5"/>
      <c r="U11" s="16"/>
      <c r="V11" s="16"/>
      <c r="W11" s="5"/>
    </row>
    <row r="12" spans="1:24" ht="15.75" thickBot="1" x14ac:dyDescent="0.3">
      <c r="A12" s="2"/>
      <c r="B12" s="2"/>
      <c r="C12" s="2"/>
      <c r="D12" s="7"/>
      <c r="E12" s="2"/>
      <c r="F12" s="2"/>
      <c r="G12" s="2"/>
      <c r="H12" s="2"/>
      <c r="I12" s="2"/>
      <c r="J12" s="7"/>
      <c r="K12" s="32" t="s">
        <v>2</v>
      </c>
      <c r="L12" s="10"/>
      <c r="M12" s="30" t="str">
        <f>IF(L13="","?",IF((L12/L13)=(1/7),"R","F"))</f>
        <v>?</v>
      </c>
      <c r="N12" s="12" t="str">
        <f>IF(L12="","?",L12/GCD(L12,L13))</f>
        <v>?</v>
      </c>
      <c r="O12" s="2"/>
      <c r="P12" s="2"/>
      <c r="Q12" s="32" t="s">
        <v>8</v>
      </c>
      <c r="R12" s="10"/>
      <c r="S12" s="30" t="str">
        <f>IF(R13="","?",IF((R12/R13)=(4/56),"R","F"))</f>
        <v>?</v>
      </c>
      <c r="T12" s="12" t="str">
        <f>IF(R12="","?",R12/GCD(R12,R13))</f>
        <v>?</v>
      </c>
      <c r="U12" s="38"/>
      <c r="V12" s="5"/>
      <c r="W12" s="7"/>
    </row>
    <row r="13" spans="1:24" ht="15.75" thickBot="1" x14ac:dyDescent="0.3">
      <c r="A13" s="2"/>
      <c r="B13" s="2"/>
      <c r="C13" s="2"/>
      <c r="D13" s="7"/>
      <c r="E13" s="2"/>
      <c r="F13" s="2"/>
      <c r="G13" s="2"/>
      <c r="H13" s="2"/>
      <c r="I13" s="2"/>
      <c r="J13" s="4"/>
      <c r="K13" s="33"/>
      <c r="L13" s="11"/>
      <c r="M13" s="31"/>
      <c r="N13" s="15" t="str">
        <f>IF(L13="","?",L13/GCD(L12,L13))</f>
        <v>?</v>
      </c>
      <c r="O13" s="4"/>
      <c r="P13" s="2"/>
      <c r="Q13" s="33"/>
      <c r="R13" s="11"/>
      <c r="S13" s="31"/>
      <c r="T13" s="15" t="str">
        <f>IF(R13="","?",R13/GCD(R12,R13))</f>
        <v>?</v>
      </c>
      <c r="U13" s="39"/>
      <c r="V13" s="5"/>
      <c r="W13" s="7"/>
    </row>
    <row r="14" spans="1:24" ht="15.75" thickBot="1" x14ac:dyDescent="0.3">
      <c r="A14" s="2"/>
      <c r="B14" s="2"/>
      <c r="C14" s="2"/>
      <c r="D14" s="7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16"/>
      <c r="R14" s="5"/>
      <c r="S14" s="5"/>
      <c r="T14" s="5"/>
      <c r="U14" s="4"/>
      <c r="V14" s="4"/>
      <c r="W14" s="5"/>
    </row>
    <row r="15" spans="1:24" ht="15.75" thickBot="1" x14ac:dyDescent="0.3">
      <c r="A15" s="2"/>
      <c r="B15" s="2"/>
      <c r="C15" s="2"/>
      <c r="D15" s="7"/>
      <c r="E15" s="2"/>
      <c r="F15" s="2"/>
      <c r="G15" s="2"/>
      <c r="H15" s="2"/>
      <c r="I15" s="2"/>
      <c r="J15" s="8"/>
      <c r="K15" s="32" t="s">
        <v>1</v>
      </c>
      <c r="L15" s="10"/>
      <c r="M15" s="30" t="str">
        <f>IF(L16="","?",IF((L15/L16)=(4/7),"R","F"))</f>
        <v>?</v>
      </c>
      <c r="N15" s="12" t="str">
        <f>IF(L15="","?",L15/GCD(L15,L16))</f>
        <v>?</v>
      </c>
      <c r="O15" s="2"/>
      <c r="P15" s="2"/>
      <c r="Q15" s="32" t="s">
        <v>4</v>
      </c>
      <c r="R15" s="10"/>
      <c r="S15" s="30" t="str">
        <f>IF(R16="","?",IF((R15/R16)=(8/56),"R","F"))</f>
        <v>?</v>
      </c>
      <c r="T15" s="12" t="str">
        <f>IF(R15="","?",R15/GCD(R15,R16))</f>
        <v>?</v>
      </c>
      <c r="U15" s="38"/>
      <c r="V15" s="52"/>
      <c r="W15" s="5"/>
    </row>
    <row r="16" spans="1:24" ht="15.75" customHeight="1" thickBot="1" x14ac:dyDescent="0.3">
      <c r="A16" s="2"/>
      <c r="B16" s="2"/>
      <c r="C16" s="2"/>
      <c r="D16" s="7"/>
      <c r="E16" s="2"/>
      <c r="F16" s="2"/>
      <c r="G16" s="2"/>
      <c r="H16" s="2"/>
      <c r="I16" s="2"/>
      <c r="J16" s="7"/>
      <c r="K16" s="33"/>
      <c r="L16" s="11"/>
      <c r="M16" s="31"/>
      <c r="N16" s="15" t="str">
        <f>IF(L16="","?",L16/GCD(L15,L16))</f>
        <v>?</v>
      </c>
      <c r="O16" s="4"/>
      <c r="P16" s="2"/>
      <c r="Q16" s="33"/>
      <c r="R16" s="11"/>
      <c r="S16" s="31"/>
      <c r="T16" s="15" t="str">
        <f>IF(R16="","?",R16/GCD(R15,R16))</f>
        <v>?</v>
      </c>
      <c r="U16" s="39"/>
      <c r="V16" s="53"/>
      <c r="W16" s="2"/>
      <c r="X16" s="1"/>
    </row>
    <row r="17" spans="1:24" ht="15.75" thickBot="1" x14ac:dyDescent="0.3">
      <c r="A17" s="2"/>
      <c r="B17" s="2"/>
      <c r="C17" s="2"/>
      <c r="D17" s="7"/>
      <c r="E17" s="2"/>
      <c r="F17" s="2"/>
      <c r="G17" s="2"/>
      <c r="H17" s="2"/>
      <c r="I17" s="2"/>
      <c r="J17" s="7"/>
      <c r="K17" s="2"/>
      <c r="L17" s="2"/>
      <c r="M17" s="2"/>
      <c r="N17" s="2"/>
      <c r="O17" s="2"/>
      <c r="P17" s="2"/>
      <c r="Q17" s="16"/>
      <c r="R17" s="5"/>
      <c r="S17" s="5"/>
      <c r="T17" s="5"/>
      <c r="U17" s="5"/>
      <c r="V17" s="5"/>
      <c r="W17" s="2"/>
    </row>
    <row r="18" spans="1:24" ht="15.75" thickBot="1" x14ac:dyDescent="0.3">
      <c r="A18" s="2"/>
      <c r="B18" s="2"/>
      <c r="C18" s="5"/>
      <c r="D18" s="9"/>
      <c r="E18" s="32" t="s">
        <v>0</v>
      </c>
      <c r="F18" s="10"/>
      <c r="G18" s="30" t="str">
        <f>IF(F19="","?",IF((F18/F19)=(2/8),"R","F"))</f>
        <v>?</v>
      </c>
      <c r="H18" s="15" t="str">
        <f>IF(F18="","?",F18/GCD(F18,F19))</f>
        <v>?</v>
      </c>
      <c r="I18" s="22"/>
      <c r="J18" s="2"/>
      <c r="K18" s="32" t="s">
        <v>0</v>
      </c>
      <c r="L18" s="10"/>
      <c r="M18" s="30" t="str">
        <f>IF(L19="","?",IF((L18/L19)=(1/7),"R","F"))</f>
        <v>?</v>
      </c>
      <c r="N18" s="12" t="str">
        <f>IF(L18="","?",L18/GCD(L18,L19))</f>
        <v>?</v>
      </c>
      <c r="O18" s="2"/>
      <c r="P18" s="2"/>
      <c r="Q18" s="32" t="s">
        <v>3</v>
      </c>
      <c r="R18" s="10"/>
      <c r="S18" s="30" t="str">
        <f>IF(R19="","?",IF((R18/R19)=(2/56),"R","F"))</f>
        <v>?</v>
      </c>
      <c r="T18" s="12" t="str">
        <f>IF(R18="","?",R18/GCD(R18,R19))</f>
        <v>?</v>
      </c>
      <c r="U18" s="38"/>
      <c r="V18" s="52"/>
      <c r="W18" s="5"/>
    </row>
    <row r="19" spans="1:24" ht="15.75" thickBot="1" x14ac:dyDescent="0.3">
      <c r="A19" s="2"/>
      <c r="B19" s="2"/>
      <c r="C19" s="4"/>
      <c r="D19" s="3"/>
      <c r="E19" s="33"/>
      <c r="F19" s="11"/>
      <c r="G19" s="31"/>
      <c r="H19" s="13" t="str">
        <f>IF(F19="","?",F19/GCD(F18,F19))</f>
        <v>?</v>
      </c>
      <c r="I19" s="14"/>
      <c r="J19" s="3"/>
      <c r="K19" s="33"/>
      <c r="L19" s="11"/>
      <c r="M19" s="31"/>
      <c r="N19" s="15" t="str">
        <f>IF(L19="","?",L19/GCD(L18,L19))</f>
        <v>?</v>
      </c>
      <c r="O19" s="4"/>
      <c r="P19" s="2"/>
      <c r="Q19" s="33"/>
      <c r="R19" s="11"/>
      <c r="S19" s="31"/>
      <c r="T19" s="15" t="str">
        <f>IF(R19="","?",R19/GCD(R18,R19))</f>
        <v>?</v>
      </c>
      <c r="U19" s="39"/>
      <c r="V19" s="53"/>
      <c r="W19" s="5"/>
    </row>
    <row r="20" spans="1:24" ht="15.75" thickBot="1" x14ac:dyDescent="0.3">
      <c r="A20" s="2"/>
      <c r="B20" s="2"/>
      <c r="C20" s="2"/>
      <c r="D20" s="7"/>
      <c r="E20" s="2"/>
      <c r="F20" s="2"/>
      <c r="G20" s="2"/>
      <c r="H20" s="2"/>
      <c r="I20" s="2"/>
      <c r="J20" s="7"/>
      <c r="K20" s="2"/>
      <c r="L20" s="2"/>
      <c r="M20" s="2"/>
      <c r="N20" s="2"/>
      <c r="O20" s="2"/>
      <c r="P20" s="2"/>
      <c r="Q20" s="16"/>
      <c r="R20" s="5"/>
      <c r="S20" s="5"/>
      <c r="T20" s="5"/>
      <c r="U20" s="5"/>
      <c r="V20" s="5"/>
      <c r="W20" s="5"/>
    </row>
    <row r="21" spans="1:24" ht="15.75" thickBot="1" x14ac:dyDescent="0.3">
      <c r="A21" s="2"/>
      <c r="B21" s="2"/>
      <c r="C21" s="2"/>
      <c r="D21" s="7"/>
      <c r="E21" s="2"/>
      <c r="F21" s="2"/>
      <c r="G21" s="2"/>
      <c r="H21" s="2"/>
      <c r="I21" s="2"/>
      <c r="J21" s="7"/>
      <c r="K21" s="32" t="s">
        <v>18</v>
      </c>
      <c r="L21" s="10"/>
      <c r="M21" s="30" t="str">
        <f>IF(L22="","?",IF((L21/L22)=(1/7),"R","F"))</f>
        <v>?</v>
      </c>
      <c r="N21" s="12" t="str">
        <f>IF(L21="","?",L21/GCD(L21,L22))</f>
        <v>?</v>
      </c>
      <c r="O21" s="2"/>
      <c r="P21" s="2"/>
      <c r="Q21" s="32" t="s">
        <v>19</v>
      </c>
      <c r="R21" s="10"/>
      <c r="S21" s="30" t="str">
        <f>IF(R22="","?",IF((R21/R22)=(2/56),"R","F"))</f>
        <v>?</v>
      </c>
      <c r="T21" s="12" t="str">
        <f>IF(R21="","?",R21/GCD(R21,R22))</f>
        <v>?</v>
      </c>
      <c r="U21" s="38"/>
      <c r="V21" s="52"/>
      <c r="W21" s="5"/>
    </row>
    <row r="22" spans="1:24" ht="15.75" thickBot="1" x14ac:dyDescent="0.3">
      <c r="A22" s="2"/>
      <c r="B22" s="2"/>
      <c r="C22" s="2"/>
      <c r="D22" s="7"/>
      <c r="E22" s="2"/>
      <c r="F22" s="2"/>
      <c r="G22" s="2"/>
      <c r="H22" s="2"/>
      <c r="I22" s="2"/>
      <c r="J22" s="14"/>
      <c r="K22" s="33"/>
      <c r="L22" s="11"/>
      <c r="M22" s="31"/>
      <c r="N22" s="15" t="str">
        <f>IF(L22="","?",L22/GCD(L21,L22))</f>
        <v>?</v>
      </c>
      <c r="O22" s="4"/>
      <c r="P22" s="2"/>
      <c r="Q22" s="33"/>
      <c r="R22" s="11"/>
      <c r="S22" s="31"/>
      <c r="T22" s="15" t="str">
        <f>IF(R22="","?",R22/GCD(R21,R22))</f>
        <v>?</v>
      </c>
      <c r="U22" s="39"/>
      <c r="V22" s="53"/>
      <c r="W22" s="5"/>
    </row>
    <row r="23" spans="1:24" ht="15.75" thickBot="1" x14ac:dyDescent="0.3">
      <c r="A23" s="2"/>
      <c r="B23" s="2"/>
      <c r="C23" s="2"/>
      <c r="D23" s="7"/>
      <c r="E23" s="2"/>
      <c r="F23" s="2"/>
      <c r="G23" s="2"/>
      <c r="H23" s="2"/>
      <c r="I23" s="2"/>
      <c r="J23" s="7"/>
      <c r="K23" s="2"/>
      <c r="L23" s="2"/>
      <c r="M23" s="2"/>
      <c r="N23" s="2"/>
      <c r="O23" s="2"/>
      <c r="P23" s="2"/>
      <c r="Q23" s="16"/>
      <c r="R23" s="5"/>
      <c r="S23" s="5"/>
      <c r="T23" s="5"/>
      <c r="U23" s="16"/>
      <c r="V23" s="16"/>
      <c r="W23" s="5"/>
    </row>
    <row r="24" spans="1:24" ht="15.75" thickBot="1" x14ac:dyDescent="0.3">
      <c r="A24" s="2"/>
      <c r="B24" s="2"/>
      <c r="C24" s="2"/>
      <c r="D24" s="7"/>
      <c r="E24" s="2"/>
      <c r="F24" s="2"/>
      <c r="G24" s="2"/>
      <c r="H24" s="2"/>
      <c r="I24" s="2"/>
      <c r="J24" s="7"/>
      <c r="K24" s="32" t="s">
        <v>2</v>
      </c>
      <c r="L24" s="10"/>
      <c r="M24" s="30" t="str">
        <f>IF(L25="","?",IF((L24/L25)=(1/7),"R","F"))</f>
        <v>?</v>
      </c>
      <c r="N24" s="12" t="str">
        <f>IF(L24="","?",L24/GCD(L24,L25))</f>
        <v>?</v>
      </c>
      <c r="O24" s="2"/>
      <c r="P24" s="2"/>
      <c r="Q24" s="32" t="s">
        <v>5</v>
      </c>
      <c r="R24" s="10"/>
      <c r="S24" s="30" t="str">
        <f>IF(R25="","?",IF((R24/R25)=(2/56),"R","F"))</f>
        <v>?</v>
      </c>
      <c r="T24" s="12" t="str">
        <f>IF(R24="","?",R24/GCD(R24,R25))</f>
        <v>?</v>
      </c>
      <c r="U24" s="38"/>
      <c r="V24" s="5"/>
      <c r="W24" s="7"/>
    </row>
    <row r="25" spans="1:24" ht="15.75" thickBot="1" x14ac:dyDescent="0.3">
      <c r="A25" s="2"/>
      <c r="B25" s="2"/>
      <c r="C25" s="2"/>
      <c r="D25" s="7"/>
      <c r="E25" s="2"/>
      <c r="F25" s="2"/>
      <c r="G25" s="2"/>
      <c r="H25" s="2"/>
      <c r="I25" s="2"/>
      <c r="J25" s="4"/>
      <c r="K25" s="33"/>
      <c r="L25" s="11"/>
      <c r="M25" s="31"/>
      <c r="N25" s="15" t="str">
        <f>IF(L25="","?",L25/GCD(L24,L25))</f>
        <v>?</v>
      </c>
      <c r="O25" s="4"/>
      <c r="P25" s="2"/>
      <c r="Q25" s="33"/>
      <c r="R25" s="11"/>
      <c r="S25" s="31"/>
      <c r="T25" s="15" t="str">
        <f>IF(R25="","?",R25/GCD(R24,R25))</f>
        <v>?</v>
      </c>
      <c r="U25" s="39"/>
      <c r="V25" s="5"/>
      <c r="W25" s="7"/>
    </row>
    <row r="26" spans="1:24" ht="15.75" thickBot="1" x14ac:dyDescent="0.3">
      <c r="A26" s="2"/>
      <c r="B26" s="2"/>
      <c r="C26" s="2"/>
      <c r="D26" s="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5"/>
      <c r="Q26" s="5"/>
      <c r="R26" s="5"/>
      <c r="S26" s="5"/>
      <c r="T26" s="5"/>
      <c r="U26" s="5"/>
      <c r="V26" s="16"/>
      <c r="W26" s="5"/>
      <c r="X26" s="1"/>
    </row>
    <row r="27" spans="1:24" ht="15.75" thickBot="1" x14ac:dyDescent="0.3">
      <c r="A27" s="2"/>
      <c r="B27" s="2"/>
      <c r="C27" s="2"/>
      <c r="D27" s="7"/>
      <c r="E27" s="2"/>
      <c r="F27" s="2"/>
      <c r="G27" s="2"/>
      <c r="H27" s="2"/>
      <c r="I27" s="2"/>
      <c r="J27" s="2"/>
      <c r="K27" s="32" t="s">
        <v>1</v>
      </c>
      <c r="L27" s="10"/>
      <c r="M27" s="30" t="str">
        <f>IF(L28="","?",IF((L27/L28)=(4/7),"R","F"))</f>
        <v>?</v>
      </c>
      <c r="N27" s="12" t="str">
        <f>IF(L27="","?",L27/GCD(L27,L28))</f>
        <v>?</v>
      </c>
      <c r="O27" s="2"/>
      <c r="P27" s="2"/>
      <c r="Q27" s="32" t="s">
        <v>22</v>
      </c>
      <c r="R27" s="10"/>
      <c r="S27" s="30" t="str">
        <f>IF(R28="","?",IF((R27/R28)=(4/56),"R","F"))</f>
        <v>?</v>
      </c>
      <c r="T27" s="12" t="str">
        <f>IF(R27="","?",R27/GCD(R27,R28))</f>
        <v>?</v>
      </c>
      <c r="U27" s="38"/>
      <c r="V27" s="52"/>
      <c r="W27" s="5"/>
    </row>
    <row r="28" spans="1:24" ht="15.75" thickBot="1" x14ac:dyDescent="0.3">
      <c r="A28" s="2"/>
      <c r="B28" s="2"/>
      <c r="C28" s="2"/>
      <c r="D28" s="7"/>
      <c r="E28" s="2"/>
      <c r="F28" s="2"/>
      <c r="G28" s="2"/>
      <c r="H28" s="2"/>
      <c r="I28" s="2"/>
      <c r="J28" s="3"/>
      <c r="K28" s="33"/>
      <c r="L28" s="11"/>
      <c r="M28" s="31"/>
      <c r="N28" s="15" t="str">
        <f>IF(L28="","?",L28/GCD(L27,L28))</f>
        <v>?</v>
      </c>
      <c r="O28" s="4"/>
      <c r="P28" s="2"/>
      <c r="Q28" s="33"/>
      <c r="R28" s="11"/>
      <c r="S28" s="31"/>
      <c r="T28" s="15" t="str">
        <f>IF(R28="","?",R28/GCD(R27,R28))</f>
        <v>?</v>
      </c>
      <c r="U28" s="39"/>
      <c r="V28" s="53"/>
      <c r="W28" s="2"/>
    </row>
    <row r="29" spans="1:24" ht="15.75" thickBot="1" x14ac:dyDescent="0.3">
      <c r="A29" s="2"/>
      <c r="B29" s="2"/>
      <c r="C29" s="2"/>
      <c r="D29" s="7"/>
      <c r="E29" s="2"/>
      <c r="F29" s="2"/>
      <c r="G29" s="2"/>
      <c r="H29" s="2"/>
      <c r="I29" s="2"/>
      <c r="J29" s="7"/>
      <c r="K29" s="2"/>
      <c r="L29" s="2"/>
      <c r="M29" s="2"/>
      <c r="N29" s="2"/>
      <c r="O29" s="2"/>
      <c r="P29" s="2"/>
      <c r="Q29" s="16"/>
      <c r="R29" s="5"/>
      <c r="S29" s="5"/>
      <c r="T29" s="5"/>
      <c r="U29" s="5"/>
      <c r="V29" s="5"/>
      <c r="W29" s="2"/>
    </row>
    <row r="30" spans="1:24" ht="15.75" thickBot="1" x14ac:dyDescent="0.3">
      <c r="A30" s="2"/>
      <c r="B30" s="2"/>
      <c r="C30" s="2"/>
      <c r="D30" s="7"/>
      <c r="E30" s="32" t="s">
        <v>18</v>
      </c>
      <c r="F30" s="10"/>
      <c r="G30" s="30" t="str">
        <f>IF(F31="","?",IF((F30/F31)=(1/8),"R","F"))</f>
        <v>?</v>
      </c>
      <c r="H30" s="12" t="str">
        <f>IF(F30="","?",F30/GCD(F30,F31))</f>
        <v>?</v>
      </c>
      <c r="I30" s="2"/>
      <c r="J30" s="9"/>
      <c r="K30" s="32" t="s">
        <v>0</v>
      </c>
      <c r="L30" s="10"/>
      <c r="M30" s="30" t="str">
        <f>IF(L31="","?",IF((L30/L31)=(2/7),"R","F"))</f>
        <v>?</v>
      </c>
      <c r="N30" s="12" t="str">
        <f>IF(L30="","?",L30/GCD(L30,L31))</f>
        <v>?</v>
      </c>
      <c r="O30" s="2"/>
      <c r="P30" s="2"/>
      <c r="Q30" s="32" t="s">
        <v>21</v>
      </c>
      <c r="R30" s="10"/>
      <c r="S30" s="30" t="str">
        <f>IF(R31="","?",IF((R30/R31)=(2/56),"R","F"))</f>
        <v>?</v>
      </c>
      <c r="T30" s="12" t="str">
        <f>IF(R30="","?",R30/GCD(R30,R31))</f>
        <v>?</v>
      </c>
      <c r="U30" s="38"/>
      <c r="V30" s="52"/>
      <c r="W30" s="2"/>
    </row>
    <row r="31" spans="1:24" ht="15.75" thickBot="1" x14ac:dyDescent="0.3">
      <c r="A31" s="2"/>
      <c r="B31" s="2"/>
      <c r="C31" s="2"/>
      <c r="D31" s="14"/>
      <c r="E31" s="33"/>
      <c r="F31" s="11"/>
      <c r="G31" s="31"/>
      <c r="H31" s="13" t="str">
        <f>IF(F31="","?",F31/GCD(F30,F31))</f>
        <v>?</v>
      </c>
      <c r="I31" s="14"/>
      <c r="J31" s="3"/>
      <c r="K31" s="33"/>
      <c r="L31" s="11"/>
      <c r="M31" s="31"/>
      <c r="N31" s="13" t="str">
        <f>IF(L31="","?",L31/GCD(L30,L31))</f>
        <v>?</v>
      </c>
      <c r="O31" s="3"/>
      <c r="P31" s="2"/>
      <c r="Q31" s="33"/>
      <c r="R31" s="11"/>
      <c r="S31" s="31"/>
      <c r="T31" s="15" t="str">
        <f>IF(R31="","?",R31/GCD(R30,R31))</f>
        <v>?</v>
      </c>
      <c r="U31" s="39"/>
      <c r="V31" s="53"/>
      <c r="W31" s="2"/>
    </row>
    <row r="32" spans="1:24" ht="15.75" thickBot="1" x14ac:dyDescent="0.3">
      <c r="A32" s="2"/>
      <c r="B32" s="2"/>
      <c r="C32" s="2"/>
      <c r="D32" s="7"/>
      <c r="E32" s="2"/>
      <c r="F32" s="2"/>
      <c r="G32" s="2"/>
      <c r="H32" s="2"/>
      <c r="I32" s="6"/>
      <c r="J32" s="2"/>
      <c r="K32" s="2"/>
      <c r="L32" s="2"/>
      <c r="M32" s="2"/>
      <c r="N32" s="2"/>
      <c r="O32" s="2"/>
      <c r="P32" s="2"/>
      <c r="Q32" s="16"/>
      <c r="R32" s="5"/>
      <c r="S32" s="5"/>
      <c r="T32" s="5"/>
      <c r="U32" s="5"/>
      <c r="V32" s="5"/>
      <c r="W32" s="2"/>
    </row>
    <row r="33" spans="1:23" ht="15.75" thickBot="1" x14ac:dyDescent="0.3">
      <c r="A33" s="5"/>
      <c r="B33" s="5"/>
      <c r="C33" s="6"/>
      <c r="D33" s="5"/>
      <c r="E33" s="5"/>
      <c r="F33" s="5"/>
      <c r="G33" s="5"/>
      <c r="H33" s="5"/>
      <c r="I33" s="2"/>
      <c r="J33" s="7"/>
      <c r="K33" s="32" t="s">
        <v>18</v>
      </c>
      <c r="L33" s="10"/>
      <c r="M33" s="30" t="str">
        <f>IF(L34="","?",IF((L33/L34)=(0/7),"R","F"))</f>
        <v>?</v>
      </c>
      <c r="N33" s="12" t="str">
        <f>IF(L33="","?",L33/GCD(L33,L34))</f>
        <v>?</v>
      </c>
      <c r="O33" s="2"/>
      <c r="P33" s="2"/>
      <c r="Q33" s="32" t="s">
        <v>23</v>
      </c>
      <c r="R33" s="10"/>
      <c r="S33" s="30" t="str">
        <f>IF(R34="","?",IF((R33/R34)=(0/56),"R","F"))</f>
        <v>?</v>
      </c>
      <c r="T33" s="12" t="str">
        <f>IF(R33="","?",R33/GCD(R33,R34))</f>
        <v>?</v>
      </c>
      <c r="U33" s="38"/>
      <c r="V33" s="52"/>
      <c r="W33" s="2"/>
    </row>
    <row r="34" spans="1:23" ht="15.75" thickBot="1" x14ac:dyDescent="0.3">
      <c r="A34" s="26"/>
      <c r="B34" s="27"/>
      <c r="C34" s="27"/>
      <c r="D34" s="26"/>
      <c r="E34" s="27"/>
      <c r="F34" s="27"/>
      <c r="G34" s="27"/>
      <c r="H34" s="5"/>
      <c r="I34" s="6"/>
      <c r="J34" s="4"/>
      <c r="K34" s="33"/>
      <c r="L34" s="11"/>
      <c r="M34" s="31"/>
      <c r="N34" s="15" t="str">
        <f>IF(L34="","?",L34/GCD(L33,L34))</f>
        <v>?</v>
      </c>
      <c r="O34" s="4"/>
      <c r="P34" s="2"/>
      <c r="Q34" s="33"/>
      <c r="R34" s="11"/>
      <c r="S34" s="31"/>
      <c r="T34" s="15" t="str">
        <f>IF(R34="","?",R34/GCD(R33,R34))</f>
        <v>?</v>
      </c>
      <c r="U34" s="39"/>
      <c r="V34" s="53"/>
      <c r="W34" s="2"/>
    </row>
    <row r="35" spans="1:23" ht="15.75" thickBot="1" x14ac:dyDescent="0.3">
      <c r="A35" s="24"/>
      <c r="B35" s="24"/>
      <c r="C35" s="24"/>
      <c r="D35" s="25"/>
      <c r="E35" s="24"/>
      <c r="F35" s="24"/>
      <c r="G35" s="24"/>
      <c r="H35" s="5"/>
      <c r="I35" s="2"/>
      <c r="J35" s="7"/>
      <c r="K35" s="2"/>
      <c r="L35" s="2"/>
      <c r="M35" s="2"/>
      <c r="N35" s="2"/>
      <c r="O35" s="2"/>
      <c r="P35" s="2"/>
      <c r="Q35" s="16"/>
      <c r="R35" s="5"/>
      <c r="S35" s="5"/>
      <c r="T35" s="5"/>
      <c r="U35" s="16"/>
      <c r="V35" s="16"/>
      <c r="W35" s="5"/>
    </row>
    <row r="36" spans="1:23" ht="15.75" thickBot="1" x14ac:dyDescent="0.3">
      <c r="A36" s="24"/>
      <c r="B36" s="24"/>
      <c r="C36" s="24"/>
      <c r="D36" s="25"/>
      <c r="E36" s="24"/>
      <c r="F36" s="24"/>
      <c r="G36" s="24"/>
      <c r="H36" s="2"/>
      <c r="I36" s="2"/>
      <c r="J36" s="7"/>
      <c r="K36" s="32" t="s">
        <v>2</v>
      </c>
      <c r="L36" s="10"/>
      <c r="M36" s="30" t="str">
        <f>IF(L37="","?",IF((L36/L37)=(1/7),"R","F"))</f>
        <v>?</v>
      </c>
      <c r="N36" s="12" t="str">
        <f>IF(L36="","?",L36/GCD(L36,L37))</f>
        <v>?</v>
      </c>
      <c r="O36" s="2"/>
      <c r="P36" s="2"/>
      <c r="Q36" s="32" t="s">
        <v>24</v>
      </c>
      <c r="R36" s="10"/>
      <c r="S36" s="30" t="str">
        <f>IF(R37="","?",IF((R36/R37)=(1/56),"R","F"))</f>
        <v>?</v>
      </c>
      <c r="T36" s="12" t="str">
        <f>IF(R36="","?",R36/GCD(R36,R37))</f>
        <v>?</v>
      </c>
      <c r="U36" s="38"/>
      <c r="V36" s="5"/>
      <c r="W36" s="7"/>
    </row>
    <row r="37" spans="1:23" ht="15.75" thickBot="1" x14ac:dyDescent="0.3">
      <c r="A37" s="24"/>
      <c r="B37" s="24"/>
      <c r="C37" s="24"/>
      <c r="D37" s="25"/>
      <c r="E37" s="24"/>
      <c r="F37" s="24"/>
      <c r="G37" s="24"/>
      <c r="H37" s="2"/>
      <c r="I37" s="2"/>
      <c r="J37" s="4"/>
      <c r="K37" s="33"/>
      <c r="L37" s="11"/>
      <c r="M37" s="31"/>
      <c r="N37" s="15" t="str">
        <f>IF(L37="","?",L37/GCD(L36,L37))</f>
        <v>?</v>
      </c>
      <c r="O37" s="4"/>
      <c r="P37" s="2"/>
      <c r="Q37" s="33"/>
      <c r="R37" s="11"/>
      <c r="S37" s="31"/>
      <c r="T37" s="15" t="str">
        <f>IF(R37="","?",R37/GCD(R36,R37))</f>
        <v>?</v>
      </c>
      <c r="U37" s="39"/>
      <c r="V37" s="22"/>
      <c r="W37" s="7"/>
    </row>
    <row r="38" spans="1:23" ht="15.75" thickBot="1" x14ac:dyDescent="0.3">
      <c r="A38" s="2"/>
      <c r="B38" s="2"/>
      <c r="C38" s="2"/>
      <c r="D38" s="7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5"/>
      <c r="Q38" s="5"/>
      <c r="R38" s="5"/>
      <c r="S38" s="5"/>
      <c r="T38" s="5"/>
      <c r="U38" s="5"/>
      <c r="V38" s="16"/>
      <c r="W38" s="5"/>
    </row>
    <row r="39" spans="1:23" ht="15.75" thickBot="1" x14ac:dyDescent="0.3">
      <c r="A39" s="2"/>
      <c r="B39" s="2"/>
      <c r="C39" s="2"/>
      <c r="D39" s="7"/>
      <c r="E39" s="2"/>
      <c r="F39" s="2"/>
      <c r="G39" s="2"/>
      <c r="H39" s="2"/>
      <c r="I39" s="2"/>
      <c r="J39" s="2"/>
      <c r="K39" s="32" t="s">
        <v>1</v>
      </c>
      <c r="L39" s="10"/>
      <c r="M39" s="30" t="str">
        <f>IF(L40="","?",IF((L39/L40)=(4/7),"R","F"))</f>
        <v>?</v>
      </c>
      <c r="N39" s="12" t="str">
        <f>IF(L39="","?",L39/GCD(L39,L40))</f>
        <v>?</v>
      </c>
      <c r="O39" s="2"/>
      <c r="P39" s="2"/>
      <c r="Q39" s="32" t="s">
        <v>10</v>
      </c>
      <c r="R39" s="10"/>
      <c r="S39" s="30" t="str">
        <f>IF(R40="","?",IF((R39/R40)=(4/56),"R","F"))</f>
        <v>?</v>
      </c>
      <c r="T39" s="12" t="str">
        <f>IF(R39="","?",R39/GCD(R39,R40))</f>
        <v>?</v>
      </c>
      <c r="U39" s="38"/>
      <c r="V39" s="52"/>
      <c r="W39" s="5"/>
    </row>
    <row r="40" spans="1:23" ht="15.75" thickBot="1" x14ac:dyDescent="0.3">
      <c r="A40" s="2"/>
      <c r="B40" s="2"/>
      <c r="C40" s="2"/>
      <c r="D40" s="7"/>
      <c r="E40" s="2"/>
      <c r="F40" s="2"/>
      <c r="G40" s="2"/>
      <c r="H40" s="2"/>
      <c r="I40" s="2"/>
      <c r="J40" s="3"/>
      <c r="K40" s="33"/>
      <c r="L40" s="11"/>
      <c r="M40" s="31"/>
      <c r="N40" s="15" t="str">
        <f>IF(L40="","?",L40/GCD(L39,L40))</f>
        <v>?</v>
      </c>
      <c r="O40" s="4"/>
      <c r="P40" s="2"/>
      <c r="Q40" s="33"/>
      <c r="R40" s="11"/>
      <c r="S40" s="31"/>
      <c r="T40" s="15" t="str">
        <f>IF(R40="","?",R40/GCD(R39,R40))</f>
        <v>?</v>
      </c>
      <c r="U40" s="39"/>
      <c r="V40" s="53"/>
      <c r="W40" s="2"/>
    </row>
    <row r="41" spans="1:23" ht="15.75" thickBot="1" x14ac:dyDescent="0.3">
      <c r="A41" s="2"/>
      <c r="B41" s="2"/>
      <c r="C41" s="2"/>
      <c r="D41" s="7"/>
      <c r="E41" s="2"/>
      <c r="F41" s="2"/>
      <c r="G41" s="2"/>
      <c r="H41" s="2"/>
      <c r="I41" s="2"/>
      <c r="J41" s="7"/>
      <c r="K41" s="2"/>
      <c r="L41" s="2"/>
      <c r="M41" s="2"/>
      <c r="N41" s="2"/>
      <c r="O41" s="2"/>
      <c r="P41" s="2"/>
      <c r="Q41" s="16"/>
      <c r="R41" s="5"/>
      <c r="S41" s="5"/>
      <c r="T41" s="5"/>
      <c r="U41" s="5"/>
      <c r="V41" s="5"/>
      <c r="W41" s="2"/>
    </row>
    <row r="42" spans="1:23" ht="15.75" thickBot="1" x14ac:dyDescent="0.3">
      <c r="A42" s="2"/>
      <c r="B42" s="2"/>
      <c r="C42" s="2"/>
      <c r="D42" s="7"/>
      <c r="E42" s="32" t="s">
        <v>2</v>
      </c>
      <c r="F42" s="10"/>
      <c r="G42" s="30" t="str">
        <f>IF(F43="","?",IF((F42/F43)=(1/8),"R","F"))</f>
        <v>?</v>
      </c>
      <c r="H42" s="12" t="str">
        <f>IF(F42="","?",F42/GCD(F42,F43))</f>
        <v>?</v>
      </c>
      <c r="I42" s="2"/>
      <c r="J42" s="9"/>
      <c r="K42" s="32" t="s">
        <v>0</v>
      </c>
      <c r="L42" s="10"/>
      <c r="M42" s="30" t="str">
        <f>IF(L43="","?",IF((L42/L43)=(2/7),"R","F"))</f>
        <v>?</v>
      </c>
      <c r="N42" s="12" t="str">
        <f>IF(L42="","?",L42/GCD(L42,L43))</f>
        <v>?</v>
      </c>
      <c r="O42" s="2"/>
      <c r="P42" s="2"/>
      <c r="Q42" s="32" t="s">
        <v>9</v>
      </c>
      <c r="R42" s="10"/>
      <c r="S42" s="30" t="str">
        <f>IF(R43="","?",IF((R42/R43)=(2/56),"R","F"))</f>
        <v>?</v>
      </c>
      <c r="T42" s="12" t="str">
        <f>IF(R42="","?",R42/GCD(R42,R43))</f>
        <v>?</v>
      </c>
      <c r="U42" s="38"/>
      <c r="V42" s="52"/>
      <c r="W42" s="2"/>
    </row>
    <row r="43" spans="1:23" ht="15.75" thickBot="1" x14ac:dyDescent="0.3">
      <c r="A43" s="2"/>
      <c r="B43" s="2"/>
      <c r="C43" s="2"/>
      <c r="D43" s="4"/>
      <c r="E43" s="33"/>
      <c r="F43" s="11"/>
      <c r="G43" s="31"/>
      <c r="H43" s="13" t="str">
        <f>IF(F43="","?",F43/GCD(F42,F43))</f>
        <v>?</v>
      </c>
      <c r="I43" s="14"/>
      <c r="J43" s="3"/>
      <c r="K43" s="33"/>
      <c r="L43" s="11"/>
      <c r="M43" s="31"/>
      <c r="N43" s="13" t="str">
        <f>IF(L43="","?",L43/GCD(L42,L43))</f>
        <v>?</v>
      </c>
      <c r="O43" s="3"/>
      <c r="P43" s="2"/>
      <c r="Q43" s="33"/>
      <c r="R43" s="11"/>
      <c r="S43" s="31"/>
      <c r="T43" s="15" t="str">
        <f>IF(R43="","?",R43/GCD(R42,R43))</f>
        <v>?</v>
      </c>
      <c r="U43" s="39"/>
      <c r="V43" s="53"/>
      <c r="W43" s="2"/>
    </row>
    <row r="44" spans="1:23" ht="15.75" thickBot="1" x14ac:dyDescent="0.3">
      <c r="A44" s="2"/>
      <c r="B44" s="2"/>
      <c r="C44" s="2"/>
      <c r="D44" s="2"/>
      <c r="E44" s="2"/>
      <c r="F44" s="2"/>
      <c r="G44" s="2"/>
      <c r="H44" s="2"/>
      <c r="I44" s="6"/>
      <c r="J44" s="2"/>
      <c r="K44" s="2"/>
      <c r="L44" s="2"/>
      <c r="M44" s="2"/>
      <c r="N44" s="2"/>
      <c r="O44" s="2"/>
      <c r="P44" s="2"/>
      <c r="Q44" s="16"/>
      <c r="R44" s="5"/>
      <c r="S44" s="5"/>
      <c r="T44" s="5"/>
      <c r="U44" s="5"/>
      <c r="V44" s="5"/>
      <c r="W44" s="2"/>
    </row>
    <row r="45" spans="1:23" ht="15.75" thickBot="1" x14ac:dyDescent="0.3">
      <c r="A45" s="5"/>
      <c r="B45" s="5"/>
      <c r="C45" s="5"/>
      <c r="D45" s="5"/>
      <c r="E45" s="5"/>
      <c r="F45" s="5"/>
      <c r="G45" s="5"/>
      <c r="H45" s="2"/>
      <c r="I45" s="2"/>
      <c r="J45" s="7"/>
      <c r="K45" s="32" t="s">
        <v>18</v>
      </c>
      <c r="L45" s="10"/>
      <c r="M45" s="30" t="str">
        <f>IF(L46="","?",IF((L45/L46)=(1/7),"R","F"))</f>
        <v>?</v>
      </c>
      <c r="N45" s="12" t="str">
        <f>IF(L45="","?",L45/GCD(L45,L46))</f>
        <v>?</v>
      </c>
      <c r="O45" s="2"/>
      <c r="P45" s="2"/>
      <c r="Q45" s="32" t="s">
        <v>25</v>
      </c>
      <c r="R45" s="10"/>
      <c r="S45" s="30" t="str">
        <f>IF(R46="","?",IF((R45/R46)=(1/56),"R","F"))</f>
        <v>?</v>
      </c>
      <c r="T45" s="12" t="str">
        <f>IF(R45="","?",R45/GCD(R45,R46))</f>
        <v>?</v>
      </c>
      <c r="U45" s="38"/>
      <c r="V45" s="52"/>
      <c r="W45" s="2"/>
    </row>
    <row r="46" spans="1:23" ht="15.75" thickBot="1" x14ac:dyDescent="0.3">
      <c r="A46" s="64"/>
      <c r="B46" s="64"/>
      <c r="C46" s="64"/>
      <c r="D46" s="64"/>
      <c r="E46" s="64"/>
      <c r="F46" s="64"/>
      <c r="G46" s="64"/>
      <c r="H46" s="2"/>
      <c r="I46" s="6"/>
      <c r="J46" s="4"/>
      <c r="K46" s="33"/>
      <c r="L46" s="11"/>
      <c r="M46" s="31"/>
      <c r="N46" s="15" t="str">
        <f>IF(L46="","?",L46/GCD(L45,L46))</f>
        <v>?</v>
      </c>
      <c r="O46" s="4"/>
      <c r="P46" s="2"/>
      <c r="Q46" s="33"/>
      <c r="R46" s="11"/>
      <c r="S46" s="31"/>
      <c r="T46" s="15" t="str">
        <f>IF(R46="","?",R46/GCD(R45,R46))</f>
        <v>?</v>
      </c>
      <c r="U46" s="39"/>
      <c r="V46" s="53"/>
      <c r="W46" s="2"/>
    </row>
    <row r="47" spans="1:23" ht="15.75" thickBot="1" x14ac:dyDescent="0.3">
      <c r="A47" s="24"/>
      <c r="B47" s="24"/>
      <c r="C47" s="24"/>
      <c r="D47" s="24"/>
      <c r="E47" s="24"/>
      <c r="F47" s="24"/>
      <c r="G47" s="24"/>
      <c r="H47" s="2"/>
      <c r="I47" s="2"/>
      <c r="J47" s="7"/>
      <c r="K47" s="2"/>
      <c r="L47" s="2"/>
      <c r="M47" s="2"/>
      <c r="N47" s="2"/>
      <c r="O47" s="2"/>
      <c r="P47" s="2"/>
      <c r="Q47" s="16"/>
      <c r="R47" s="5"/>
      <c r="S47" s="5"/>
      <c r="T47" s="5"/>
      <c r="U47" s="16"/>
      <c r="V47" s="16"/>
      <c r="W47" s="5"/>
    </row>
    <row r="48" spans="1:23" ht="15.75" thickBot="1" x14ac:dyDescent="0.3">
      <c r="A48" s="24"/>
      <c r="B48" s="24"/>
      <c r="C48" s="24"/>
      <c r="D48" s="24"/>
      <c r="E48" s="24"/>
      <c r="F48" s="24"/>
      <c r="G48" s="24"/>
      <c r="H48" s="2"/>
      <c r="I48" s="2"/>
      <c r="J48" s="7"/>
      <c r="K48" s="32" t="s">
        <v>2</v>
      </c>
      <c r="L48" s="10"/>
      <c r="M48" s="30" t="str">
        <f>IF(L49="","?",IF((L48/L49)=(0/7),"R","F"))</f>
        <v>?</v>
      </c>
      <c r="N48" s="12" t="str">
        <f>IF(L48="","?",L48/GCD(L48,L49))</f>
        <v>?</v>
      </c>
      <c r="O48" s="2"/>
      <c r="P48" s="2"/>
      <c r="Q48" s="32" t="s">
        <v>11</v>
      </c>
      <c r="R48" s="10"/>
      <c r="S48" s="30" t="str">
        <f>IF(R49="","?",IF((R48/R49)=(0/56),"R","F"))</f>
        <v>?</v>
      </c>
      <c r="T48" s="12" t="str">
        <f>IF(R48="","?",R48/GCD(R48,R49))</f>
        <v>?</v>
      </c>
      <c r="U48" s="38"/>
      <c r="V48" s="5"/>
      <c r="W48" s="7"/>
    </row>
    <row r="49" spans="1:24" ht="15.75" thickBot="1" x14ac:dyDescent="0.3">
      <c r="A49" s="24"/>
      <c r="B49" s="24"/>
      <c r="C49" s="24"/>
      <c r="D49" s="24"/>
      <c r="E49" s="24"/>
      <c r="F49" s="24"/>
      <c r="G49" s="24"/>
      <c r="H49" s="2"/>
      <c r="I49" s="2"/>
      <c r="J49" s="4"/>
      <c r="K49" s="33"/>
      <c r="L49" s="11"/>
      <c r="M49" s="31"/>
      <c r="N49" s="15" t="str">
        <f>IF(L49="","?",L49/GCD(L48,L49))</f>
        <v>?</v>
      </c>
      <c r="O49" s="4"/>
      <c r="P49" s="2"/>
      <c r="Q49" s="33"/>
      <c r="R49" s="11"/>
      <c r="S49" s="31"/>
      <c r="T49" s="15" t="str">
        <f>IF(R49="","?",R49/GCD(R48,R49))</f>
        <v>?</v>
      </c>
      <c r="U49" s="39"/>
      <c r="V49" s="22"/>
      <c r="W49" s="7"/>
    </row>
    <row r="50" spans="1:24" ht="15.75" thickBot="1" x14ac:dyDescent="0.3">
      <c r="A50" s="49" t="s">
        <v>13</v>
      </c>
      <c r="B50" s="50"/>
      <c r="C50" s="50"/>
      <c r="D50" s="50"/>
      <c r="E50" s="50"/>
      <c r="F50" s="50"/>
      <c r="G50" s="51"/>
      <c r="H50" s="2"/>
      <c r="I50" s="2"/>
      <c r="J50" s="2"/>
      <c r="K50" s="2"/>
      <c r="L50" s="2"/>
      <c r="M50" s="2"/>
      <c r="N50" s="2"/>
      <c r="O50" s="2"/>
      <c r="P50" s="2"/>
      <c r="Q50" s="4"/>
      <c r="R50" s="4"/>
      <c r="S50" s="5"/>
      <c r="T50" s="5"/>
      <c r="U50" s="5"/>
      <c r="V50" s="5"/>
      <c r="W50" s="5"/>
    </row>
    <row r="51" spans="1:24" x14ac:dyDescent="0.25">
      <c r="A51" s="57" t="s">
        <v>14</v>
      </c>
      <c r="B51" s="58"/>
      <c r="C51" s="58"/>
      <c r="D51" s="58"/>
      <c r="E51" s="58"/>
      <c r="F51" s="58"/>
      <c r="G51" s="5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5"/>
      <c r="T51" s="5"/>
      <c r="U51" s="2"/>
      <c r="V51" s="5"/>
      <c r="W51" s="20" t="s">
        <v>15</v>
      </c>
      <c r="X51" s="19"/>
    </row>
    <row r="52" spans="1:24" ht="15.75" thickBot="1" x14ac:dyDescent="0.3">
      <c r="A52" s="60"/>
      <c r="B52" s="58"/>
      <c r="C52" s="58"/>
      <c r="D52" s="58"/>
      <c r="E52" s="58"/>
      <c r="F52" s="58"/>
      <c r="G52" s="5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1">
        <f>(COUNTIF(H3:T51,"R")+COUNTIF(G5:G45,"R"))/36</f>
        <v>0</v>
      </c>
      <c r="X52" s="19"/>
    </row>
    <row r="53" spans="1:24" ht="15.75" thickBot="1" x14ac:dyDescent="0.3">
      <c r="A53" s="61"/>
      <c r="B53" s="62"/>
      <c r="C53" s="62"/>
      <c r="D53" s="62"/>
      <c r="E53" s="62"/>
      <c r="F53" s="62"/>
      <c r="G53" s="6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</sheetData>
  <sheetProtection algorithmName="SHA-512" hashValue="mlPGEm2EeP789SSvrfcWe9cvgCML0jT/IUIV+nxkJHbC+sdr+L4ye3eYxrtIliFRuJ9jg+6n/uqz2nNYZdsk7w==" saltValue="D1K6HuhgIXqCoUGJjEW9/g==" spinCount="100000" sheet="1" objects="1" scenarios="1"/>
  <mergeCells count="107">
    <mergeCell ref="A50:G50"/>
    <mergeCell ref="A51:G53"/>
    <mergeCell ref="V45:V46"/>
    <mergeCell ref="A46:G46"/>
    <mergeCell ref="K48:K49"/>
    <mergeCell ref="M48:M49"/>
    <mergeCell ref="Q48:Q49"/>
    <mergeCell ref="S48:S49"/>
    <mergeCell ref="U48:U49"/>
    <mergeCell ref="K45:K46"/>
    <mergeCell ref="M45:M46"/>
    <mergeCell ref="Q45:Q46"/>
    <mergeCell ref="S45:S46"/>
    <mergeCell ref="U45:U46"/>
    <mergeCell ref="V39:V40"/>
    <mergeCell ref="E42:E43"/>
    <mergeCell ref="G42:G43"/>
    <mergeCell ref="K42:K43"/>
    <mergeCell ref="M42:M43"/>
    <mergeCell ref="Q42:Q43"/>
    <mergeCell ref="S42:S43"/>
    <mergeCell ref="U42:U43"/>
    <mergeCell ref="V42:V43"/>
    <mergeCell ref="K39:K40"/>
    <mergeCell ref="M39:M40"/>
    <mergeCell ref="Q39:Q40"/>
    <mergeCell ref="S39:S40"/>
    <mergeCell ref="U39:U40"/>
    <mergeCell ref="K36:K37"/>
    <mergeCell ref="M36:M37"/>
    <mergeCell ref="Q36:Q37"/>
    <mergeCell ref="S36:S37"/>
    <mergeCell ref="U36:U37"/>
    <mergeCell ref="A1:G4"/>
    <mergeCell ref="K1:M1"/>
    <mergeCell ref="N1:V1"/>
    <mergeCell ref="K3:K4"/>
    <mergeCell ref="M3:M4"/>
    <mergeCell ref="Q3:Q4"/>
    <mergeCell ref="S3:S4"/>
    <mergeCell ref="U3:U4"/>
    <mergeCell ref="V3:V4"/>
    <mergeCell ref="U6:U7"/>
    <mergeCell ref="A7:B7"/>
    <mergeCell ref="A8:B8"/>
    <mergeCell ref="K9:K10"/>
    <mergeCell ref="M9:M10"/>
    <mergeCell ref="Q9:Q10"/>
    <mergeCell ref="S9:S10"/>
    <mergeCell ref="U9:U10"/>
    <mergeCell ref="E6:E7"/>
    <mergeCell ref="G6:G7"/>
    <mergeCell ref="V9:V10"/>
    <mergeCell ref="K15:K16"/>
    <mergeCell ref="M15:M16"/>
    <mergeCell ref="Q15:Q16"/>
    <mergeCell ref="S15:S16"/>
    <mergeCell ref="U15:U16"/>
    <mergeCell ref="V15:V16"/>
    <mergeCell ref="K12:K13"/>
    <mergeCell ref="M12:M13"/>
    <mergeCell ref="Q12:Q13"/>
    <mergeCell ref="S12:S13"/>
    <mergeCell ref="U12:U13"/>
    <mergeCell ref="S24:S25"/>
    <mergeCell ref="U24:U25"/>
    <mergeCell ref="K27:K28"/>
    <mergeCell ref="M27:M28"/>
    <mergeCell ref="Q27:Q28"/>
    <mergeCell ref="S27:S28"/>
    <mergeCell ref="K6:K7"/>
    <mergeCell ref="M6:M7"/>
    <mergeCell ref="Q6:Q7"/>
    <mergeCell ref="S6:S7"/>
    <mergeCell ref="K33:K34"/>
    <mergeCell ref="M33:M34"/>
    <mergeCell ref="Q33:Q34"/>
    <mergeCell ref="S33:S34"/>
    <mergeCell ref="U33:U34"/>
    <mergeCell ref="V33:V34"/>
    <mergeCell ref="E18:E19"/>
    <mergeCell ref="G18:G19"/>
    <mergeCell ref="K18:K19"/>
    <mergeCell ref="M18:M19"/>
    <mergeCell ref="Q18:Q19"/>
    <mergeCell ref="V27:V28"/>
    <mergeCell ref="U18:U19"/>
    <mergeCell ref="V18:V19"/>
    <mergeCell ref="K21:K22"/>
    <mergeCell ref="M21:M22"/>
    <mergeCell ref="Q21:Q22"/>
    <mergeCell ref="S21:S22"/>
    <mergeCell ref="U21:U22"/>
    <mergeCell ref="V21:V22"/>
    <mergeCell ref="S18:S19"/>
    <mergeCell ref="K24:K25"/>
    <mergeCell ref="M24:M25"/>
    <mergeCell ref="Q24:Q25"/>
    <mergeCell ref="E30:E31"/>
    <mergeCell ref="G30:G31"/>
    <mergeCell ref="K30:K31"/>
    <mergeCell ref="M30:M31"/>
    <mergeCell ref="Q30:Q31"/>
    <mergeCell ref="S30:S31"/>
    <mergeCell ref="U27:U28"/>
    <mergeCell ref="U30:U31"/>
    <mergeCell ref="V30:V31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showRuler="0" zoomScale="80" zoomScaleNormal="80" workbookViewId="0">
      <selection activeCell="W36" sqref="W36"/>
    </sheetView>
  </sheetViews>
  <sheetFormatPr baseColWidth="10" defaultRowHeight="15" x14ac:dyDescent="0.25"/>
  <cols>
    <col min="1" max="1" width="6" customWidth="1"/>
    <col min="2" max="2" width="20.7109375" customWidth="1"/>
    <col min="3" max="3" width="5.140625" customWidth="1"/>
    <col min="4" max="4" width="4.28515625" customWidth="1"/>
    <col min="5" max="5" width="6.28515625" bestFit="1" customWidth="1"/>
    <col min="6" max="6" width="3" customWidth="1"/>
    <col min="7" max="7" width="2.7109375" customWidth="1"/>
    <col min="8" max="8" width="3" customWidth="1"/>
    <col min="9" max="9" width="4.42578125" customWidth="1"/>
    <col min="10" max="10" width="4.7109375" customWidth="1"/>
    <col min="11" max="11" width="6.28515625" bestFit="1" customWidth="1"/>
    <col min="12" max="12" width="3.140625" customWidth="1"/>
    <col min="13" max="13" width="2.7109375" customWidth="1"/>
    <col min="14" max="14" width="4.28515625" customWidth="1"/>
    <col min="15" max="15" width="6.85546875" customWidth="1"/>
    <col min="16" max="16" width="5.140625" customWidth="1"/>
    <col min="17" max="17" width="8" customWidth="1"/>
    <col min="18" max="18" width="5.5703125" bestFit="1" customWidth="1"/>
    <col min="19" max="19" width="3.42578125" customWidth="1"/>
    <col min="20" max="20" width="5.28515625" customWidth="1"/>
    <col min="21" max="21" width="5.7109375" customWidth="1"/>
    <col min="22" max="22" width="5.85546875" customWidth="1"/>
  </cols>
  <sheetData>
    <row r="1" spans="1:24" x14ac:dyDescent="0.25">
      <c r="A1" s="40" t="s">
        <v>12</v>
      </c>
      <c r="B1" s="41"/>
      <c r="C1" s="41"/>
      <c r="D1" s="41"/>
      <c r="E1" s="41"/>
      <c r="F1" s="41"/>
      <c r="G1" s="42"/>
      <c r="H1" s="2"/>
      <c r="I1" s="2"/>
      <c r="J1" s="2"/>
      <c r="K1" s="34" t="s">
        <v>17</v>
      </c>
      <c r="L1" s="34"/>
      <c r="M1" s="34"/>
      <c r="N1" s="35"/>
      <c r="O1" s="36"/>
      <c r="P1" s="36"/>
      <c r="Q1" s="36"/>
      <c r="R1" s="36"/>
      <c r="S1" s="36"/>
      <c r="T1" s="36"/>
      <c r="U1" s="36"/>
      <c r="V1" s="37"/>
      <c r="W1" s="2"/>
    </row>
    <row r="2" spans="1:24" ht="15.75" thickBot="1" x14ac:dyDescent="0.3">
      <c r="A2" s="43"/>
      <c r="B2" s="44"/>
      <c r="C2" s="44"/>
      <c r="D2" s="44"/>
      <c r="E2" s="44"/>
      <c r="F2" s="44"/>
      <c r="G2" s="45"/>
      <c r="H2" s="2"/>
      <c r="I2" s="2"/>
      <c r="J2" s="2"/>
      <c r="K2" s="2"/>
      <c r="L2" s="2"/>
      <c r="M2" s="2"/>
      <c r="N2" s="2"/>
      <c r="O2" s="2"/>
      <c r="P2" s="2"/>
      <c r="Q2" s="8"/>
      <c r="R2" s="5"/>
      <c r="S2" s="5"/>
      <c r="T2" s="8"/>
      <c r="U2" s="28"/>
      <c r="V2" s="18"/>
      <c r="W2" s="5"/>
    </row>
    <row r="3" spans="1:24" ht="15.75" thickBot="1" x14ac:dyDescent="0.3">
      <c r="A3" s="43"/>
      <c r="B3" s="44"/>
      <c r="C3" s="44"/>
      <c r="D3" s="44"/>
      <c r="E3" s="44"/>
      <c r="F3" s="44"/>
      <c r="G3" s="45"/>
      <c r="H3" s="2"/>
      <c r="I3" s="2"/>
      <c r="J3" s="2"/>
      <c r="K3" s="32" t="s">
        <v>0</v>
      </c>
      <c r="L3" s="10"/>
      <c r="M3" s="30" t="str">
        <f>IF(L4="","?",IF((L3/L4)=(4/8),"R","F"))</f>
        <v>?</v>
      </c>
      <c r="N3" s="12" t="str">
        <f>IF(L3="","?",L3/GCD(L3,L4))</f>
        <v>?</v>
      </c>
      <c r="O3" s="2"/>
      <c r="P3" s="2"/>
      <c r="Q3" s="32" t="s">
        <v>3</v>
      </c>
      <c r="R3" s="10"/>
      <c r="S3" s="30" t="str">
        <f>IF(R4="","?",IF((R3/R4)=(20/72),"R","F"))</f>
        <v>?</v>
      </c>
      <c r="T3" s="12" t="str">
        <f>IF(R3="","?",R3/GCD(R3,R4))</f>
        <v>?</v>
      </c>
      <c r="U3" s="38"/>
      <c r="V3" s="54"/>
      <c r="W3" s="7"/>
    </row>
    <row r="4" spans="1:24" ht="15.75" thickBot="1" x14ac:dyDescent="0.3">
      <c r="A4" s="46"/>
      <c r="B4" s="47"/>
      <c r="C4" s="47"/>
      <c r="D4" s="47"/>
      <c r="E4" s="47"/>
      <c r="F4" s="47"/>
      <c r="G4" s="48"/>
      <c r="H4" s="2"/>
      <c r="I4" s="2"/>
      <c r="J4" s="3"/>
      <c r="K4" s="33"/>
      <c r="L4" s="11"/>
      <c r="M4" s="31"/>
      <c r="N4" s="15" t="str">
        <f>IF(L4="","?",L4/GCD(L3,L4))</f>
        <v>?</v>
      </c>
      <c r="O4" s="4"/>
      <c r="P4" s="2"/>
      <c r="Q4" s="33"/>
      <c r="R4" s="11"/>
      <c r="S4" s="31"/>
      <c r="T4" s="15" t="str">
        <f>IF(R4="","?",R4/GCD(R3,R4))</f>
        <v>?</v>
      </c>
      <c r="U4" s="39"/>
      <c r="V4" s="54"/>
      <c r="W4" s="7"/>
    </row>
    <row r="5" spans="1:24" ht="15.75" thickBot="1" x14ac:dyDescent="0.3">
      <c r="A5" s="2"/>
      <c r="B5" s="2"/>
      <c r="C5" s="2"/>
      <c r="D5" s="2"/>
      <c r="E5" s="2"/>
      <c r="F5" s="2"/>
      <c r="G5" s="2"/>
      <c r="H5" s="2"/>
      <c r="I5" s="2"/>
      <c r="J5" s="7"/>
      <c r="K5" s="2"/>
      <c r="L5" s="2"/>
      <c r="M5" s="2"/>
      <c r="N5" s="2"/>
      <c r="O5" s="2"/>
      <c r="P5" s="2"/>
      <c r="Q5" s="16"/>
      <c r="R5" s="5"/>
      <c r="S5" s="5"/>
      <c r="T5" s="5"/>
      <c r="U5" s="16"/>
      <c r="V5" s="16"/>
      <c r="W5" s="5"/>
    </row>
    <row r="6" spans="1:24" ht="15.75" thickBot="1" x14ac:dyDescent="0.3">
      <c r="A6" s="2"/>
      <c r="B6" s="2"/>
      <c r="C6" s="2"/>
      <c r="D6" s="2"/>
      <c r="E6" s="32" t="s">
        <v>0</v>
      </c>
      <c r="F6" s="10"/>
      <c r="G6" s="30" t="str">
        <f>IF(F7="","?",IF((F6/F7)=(5/9),"R","F"))</f>
        <v>?</v>
      </c>
      <c r="H6" s="12" t="str">
        <f>IF(F6="","?",F6/GCD(F6,F7))</f>
        <v>?</v>
      </c>
      <c r="I6" s="8"/>
      <c r="J6" s="7"/>
      <c r="K6" s="32" t="s">
        <v>27</v>
      </c>
      <c r="L6" s="10"/>
      <c r="M6" s="30" t="str">
        <f>IF(L7="","?",IF((L6/L7)=(2/8),"R","F"))</f>
        <v>?</v>
      </c>
      <c r="N6" s="12" t="str">
        <f>IF(L6="","?",L6/GCD(L6,L7))</f>
        <v>?</v>
      </c>
      <c r="O6" s="2"/>
      <c r="P6" s="2"/>
      <c r="Q6" s="32" t="s">
        <v>32</v>
      </c>
      <c r="R6" s="10"/>
      <c r="S6" s="30" t="str">
        <f>IF(R7="","?",IF((R6/R7)=(10/72),"R","F"))</f>
        <v>?</v>
      </c>
      <c r="T6" s="12" t="str">
        <f>IF(R6="","?",R6/GCD(R6,R7))</f>
        <v>?</v>
      </c>
      <c r="U6" s="38"/>
      <c r="V6" s="5"/>
      <c r="W6" s="7"/>
    </row>
    <row r="7" spans="1:24" ht="15.75" thickBot="1" x14ac:dyDescent="0.3">
      <c r="A7" s="34" t="s">
        <v>16</v>
      </c>
      <c r="B7" s="34"/>
      <c r="C7" s="2"/>
      <c r="D7" s="3"/>
      <c r="E7" s="33"/>
      <c r="F7" s="11"/>
      <c r="G7" s="31"/>
      <c r="H7" s="13" t="str">
        <f>IF(F7="","?",F7/GCD(F6,F7))</f>
        <v>?</v>
      </c>
      <c r="I7" s="14"/>
      <c r="J7" s="3"/>
      <c r="K7" s="33"/>
      <c r="L7" s="11"/>
      <c r="M7" s="31"/>
      <c r="N7" s="15" t="str">
        <f>IF(L7="","?",L7/GCD(L6,L7))</f>
        <v>?</v>
      </c>
      <c r="O7" s="4"/>
      <c r="P7" s="2"/>
      <c r="Q7" s="33"/>
      <c r="R7" s="11"/>
      <c r="S7" s="31"/>
      <c r="T7" s="15" t="str">
        <f>IF(R7="","?",R7/GCD(R6,R7))</f>
        <v>?</v>
      </c>
      <c r="U7" s="39"/>
      <c r="V7" s="5"/>
      <c r="W7" s="7"/>
    </row>
    <row r="8" spans="1:24" ht="15.75" thickBot="1" x14ac:dyDescent="0.3">
      <c r="A8" s="34" t="s">
        <v>26</v>
      </c>
      <c r="B8" s="34"/>
      <c r="C8" s="2"/>
      <c r="D8" s="7"/>
      <c r="E8" s="2"/>
      <c r="F8" s="4"/>
      <c r="G8" s="4"/>
      <c r="H8" s="4"/>
      <c r="I8" s="2"/>
      <c r="J8" s="7"/>
      <c r="K8" s="2"/>
      <c r="L8" s="2"/>
      <c r="M8" s="2"/>
      <c r="N8" s="2"/>
      <c r="O8" s="2"/>
      <c r="P8" s="2"/>
      <c r="Q8" s="16"/>
      <c r="R8" s="5"/>
      <c r="S8" s="5"/>
      <c r="T8" s="5"/>
      <c r="U8" s="5"/>
      <c r="V8" s="4"/>
      <c r="W8" s="5"/>
    </row>
    <row r="9" spans="1:24" ht="15.75" thickBot="1" x14ac:dyDescent="0.3">
      <c r="A9" s="2"/>
      <c r="B9" s="2"/>
      <c r="C9" s="2"/>
      <c r="D9" s="7"/>
      <c r="E9" s="2"/>
      <c r="F9" s="2"/>
      <c r="G9" s="2"/>
      <c r="H9" s="2"/>
      <c r="I9" s="2"/>
      <c r="J9" s="7"/>
      <c r="K9" s="32" t="s">
        <v>1</v>
      </c>
      <c r="L9" s="10"/>
      <c r="M9" s="30" t="str">
        <f>IF(L10="","?",IF((L9/L10)=(1/8),"R","F"))</f>
        <v>?</v>
      </c>
      <c r="N9" s="12" t="str">
        <f>IF(L9="","?",L9/GCD(L9,L10))</f>
        <v>?</v>
      </c>
      <c r="O9" s="2"/>
      <c r="P9" s="2"/>
      <c r="Q9" s="32" t="s">
        <v>4</v>
      </c>
      <c r="R9" s="10"/>
      <c r="S9" s="30" t="str">
        <f>IF(R10="","?",IF((R9/R10)=(5/72),"R","F"))</f>
        <v>?</v>
      </c>
      <c r="T9" s="12" t="str">
        <f>IF(R9="","?",R9/GCD(R9,R10))</f>
        <v>?</v>
      </c>
      <c r="U9" s="38"/>
      <c r="V9" s="52"/>
      <c r="W9" s="5"/>
    </row>
    <row r="10" spans="1:24" ht="15.75" thickBot="1" x14ac:dyDescent="0.3">
      <c r="A10" s="2"/>
      <c r="B10" s="2"/>
      <c r="C10" s="2"/>
      <c r="D10" s="7"/>
      <c r="E10" s="2"/>
      <c r="F10" s="2"/>
      <c r="G10" s="2"/>
      <c r="H10" s="2"/>
      <c r="I10" s="2"/>
      <c r="J10" s="14"/>
      <c r="K10" s="33"/>
      <c r="L10" s="11"/>
      <c r="M10" s="31"/>
      <c r="N10" s="15" t="str">
        <f>IF(L10="","?",L10/GCD(L9,L10))</f>
        <v>?</v>
      </c>
      <c r="O10" s="4"/>
      <c r="P10" s="2"/>
      <c r="Q10" s="33"/>
      <c r="R10" s="11"/>
      <c r="S10" s="31"/>
      <c r="T10" s="15" t="str">
        <f>IF(R10="","?",R10/GCD(R9,R10))</f>
        <v>?</v>
      </c>
      <c r="U10" s="55"/>
      <c r="V10" s="56"/>
      <c r="W10" s="5"/>
    </row>
    <row r="11" spans="1:24" ht="15.75" thickBot="1" x14ac:dyDescent="0.3">
      <c r="A11" s="2"/>
      <c r="B11" s="2"/>
      <c r="C11" s="2"/>
      <c r="D11" s="7"/>
      <c r="E11" s="2"/>
      <c r="F11" s="2"/>
      <c r="G11" s="2"/>
      <c r="H11" s="2"/>
      <c r="I11" s="2"/>
      <c r="J11" s="7"/>
      <c r="K11" s="2"/>
      <c r="L11" s="2"/>
      <c r="M11" s="2"/>
      <c r="N11" s="2"/>
      <c r="O11" s="2"/>
      <c r="P11" s="2"/>
      <c r="Q11" s="16"/>
      <c r="R11" s="5"/>
      <c r="S11" s="5"/>
      <c r="T11" s="5"/>
      <c r="U11" s="16"/>
      <c r="V11" s="16"/>
      <c r="W11" s="5"/>
    </row>
    <row r="12" spans="1:24" ht="15.75" thickBot="1" x14ac:dyDescent="0.3">
      <c r="A12" s="2"/>
      <c r="B12" s="2"/>
      <c r="C12" s="2"/>
      <c r="D12" s="7"/>
      <c r="E12" s="2"/>
      <c r="F12" s="2"/>
      <c r="G12" s="2"/>
      <c r="H12" s="2"/>
      <c r="I12" s="2"/>
      <c r="J12" s="7"/>
      <c r="K12" s="32" t="s">
        <v>18</v>
      </c>
      <c r="L12" s="10"/>
      <c r="M12" s="30" t="str">
        <f>IF(L13="","?",IF((L12/L13)=(1/8),"R","F"))</f>
        <v>?</v>
      </c>
      <c r="N12" s="12" t="str">
        <f>IF(L12="","?",L12/GCD(L12,L13))</f>
        <v>?</v>
      </c>
      <c r="O12" s="2"/>
      <c r="P12" s="2"/>
      <c r="Q12" s="32" t="s">
        <v>19</v>
      </c>
      <c r="R12" s="10"/>
      <c r="S12" s="30" t="str">
        <f>IF(R13="","?",IF((R12/R13)=(5/72),"R","F"))</f>
        <v>?</v>
      </c>
      <c r="T12" s="12" t="str">
        <f>IF(R12="","?",R12/GCD(R12,R13))</f>
        <v>?</v>
      </c>
      <c r="U12" s="38"/>
      <c r="V12" s="5"/>
      <c r="W12" s="7"/>
    </row>
    <row r="13" spans="1:24" ht="15.75" thickBot="1" x14ac:dyDescent="0.3">
      <c r="A13" s="2"/>
      <c r="B13" s="2"/>
      <c r="C13" s="2"/>
      <c r="D13" s="7"/>
      <c r="E13" s="2"/>
      <c r="F13" s="2"/>
      <c r="G13" s="2"/>
      <c r="H13" s="2"/>
      <c r="I13" s="2"/>
      <c r="J13" s="4"/>
      <c r="K13" s="33"/>
      <c r="L13" s="11"/>
      <c r="M13" s="31"/>
      <c r="N13" s="15" t="str">
        <f>IF(L13="","?",L13/GCD(L12,L13))</f>
        <v>?</v>
      </c>
      <c r="O13" s="4"/>
      <c r="P13" s="2"/>
      <c r="Q13" s="33"/>
      <c r="R13" s="11"/>
      <c r="S13" s="31"/>
      <c r="T13" s="15" t="str">
        <f>IF(R13="","?",R13/GCD(R12,R13))</f>
        <v>?</v>
      </c>
      <c r="U13" s="39"/>
      <c r="V13" s="5"/>
      <c r="W13" s="7"/>
    </row>
    <row r="14" spans="1:24" ht="15.75" thickBot="1" x14ac:dyDescent="0.3">
      <c r="A14" s="2"/>
      <c r="B14" s="2"/>
      <c r="C14" s="2"/>
      <c r="D14" s="7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16"/>
      <c r="R14" s="5"/>
      <c r="S14" s="5"/>
      <c r="T14" s="5"/>
      <c r="U14" s="4"/>
      <c r="V14" s="4"/>
      <c r="W14" s="5"/>
    </row>
    <row r="15" spans="1:24" ht="15.75" thickBot="1" x14ac:dyDescent="0.3">
      <c r="A15" s="2"/>
      <c r="B15" s="2"/>
      <c r="C15" s="2"/>
      <c r="D15" s="7"/>
      <c r="E15" s="2"/>
      <c r="F15" s="2"/>
      <c r="G15" s="2"/>
      <c r="H15" s="2"/>
      <c r="I15" s="2"/>
      <c r="J15" s="8"/>
      <c r="K15" s="32" t="s">
        <v>0</v>
      </c>
      <c r="L15" s="10"/>
      <c r="M15" s="30" t="str">
        <f>IF(L16="","?",IF((L15/L16)=(5/8),"R","F"))</f>
        <v>?</v>
      </c>
      <c r="N15" s="12" t="str">
        <f>IF(L15="","?",L15/GCD(L15,L16))</f>
        <v>?</v>
      </c>
      <c r="O15" s="2"/>
      <c r="P15" s="2"/>
      <c r="Q15" s="32" t="s">
        <v>31</v>
      </c>
      <c r="R15" s="10"/>
      <c r="S15" s="30" t="str">
        <f>IF(R16="","?",IF((R15/R16)=(10/72),"R","F"))</f>
        <v>?</v>
      </c>
      <c r="T15" s="12" t="str">
        <f>IF(R15="","?",R15/GCD(R15,R16))</f>
        <v>?</v>
      </c>
      <c r="U15" s="38"/>
      <c r="V15" s="52"/>
      <c r="W15" s="5"/>
    </row>
    <row r="16" spans="1:24" ht="15.75" customHeight="1" thickBot="1" x14ac:dyDescent="0.3">
      <c r="A16" s="2"/>
      <c r="B16" s="2"/>
      <c r="C16" s="2"/>
      <c r="D16" s="7"/>
      <c r="E16" s="2"/>
      <c r="F16" s="2"/>
      <c r="G16" s="2"/>
      <c r="H16" s="2"/>
      <c r="I16" s="2"/>
      <c r="J16" s="7"/>
      <c r="K16" s="33"/>
      <c r="L16" s="11"/>
      <c r="M16" s="31"/>
      <c r="N16" s="15" t="str">
        <f>IF(L16="","?",L16/GCD(L15,L16))</f>
        <v>?</v>
      </c>
      <c r="O16" s="4"/>
      <c r="P16" s="2"/>
      <c r="Q16" s="33"/>
      <c r="R16" s="11"/>
      <c r="S16" s="31"/>
      <c r="T16" s="15" t="str">
        <f>IF(R16="","?",R16/GCD(R15,R16))</f>
        <v>?</v>
      </c>
      <c r="U16" s="39"/>
      <c r="V16" s="53"/>
      <c r="W16" s="2"/>
      <c r="X16" s="1"/>
    </row>
    <row r="17" spans="1:24" ht="15.75" thickBot="1" x14ac:dyDescent="0.3">
      <c r="A17" s="2"/>
      <c r="B17" s="2"/>
      <c r="C17" s="2"/>
      <c r="D17" s="7"/>
      <c r="E17" s="2"/>
      <c r="F17" s="2"/>
      <c r="G17" s="2"/>
      <c r="H17" s="2"/>
      <c r="I17" s="2"/>
      <c r="J17" s="7"/>
      <c r="K17" s="2"/>
      <c r="L17" s="2"/>
      <c r="M17" s="2"/>
      <c r="N17" s="2"/>
      <c r="O17" s="2"/>
      <c r="P17" s="2"/>
      <c r="Q17" s="16"/>
      <c r="R17" s="5"/>
      <c r="S17" s="5"/>
      <c r="T17" s="5"/>
      <c r="U17" s="5"/>
      <c r="V17" s="5"/>
      <c r="W17" s="2"/>
    </row>
    <row r="18" spans="1:24" ht="15.75" thickBot="1" x14ac:dyDescent="0.3">
      <c r="A18" s="2"/>
      <c r="B18" s="2"/>
      <c r="C18" s="5"/>
      <c r="D18" s="9"/>
      <c r="E18" s="32" t="s">
        <v>27</v>
      </c>
      <c r="F18" s="10"/>
      <c r="G18" s="30" t="str">
        <f>IF(F19="","?",IF((F18/F19)=(2/9),"R","F"))</f>
        <v>?</v>
      </c>
      <c r="H18" s="15" t="str">
        <f>IF(F18="","?",F18/GCD(F18,F19))</f>
        <v>?</v>
      </c>
      <c r="I18" s="22"/>
      <c r="J18" s="2"/>
      <c r="K18" s="32" t="s">
        <v>27</v>
      </c>
      <c r="L18" s="10"/>
      <c r="M18" s="30" t="str">
        <f>IF(L19="","?",IF((L18/L19)=(1/8),"R","F"))</f>
        <v>?</v>
      </c>
      <c r="N18" s="12" t="str">
        <f>IF(L18="","?",L18/GCD(L18,L19))</f>
        <v>?</v>
      </c>
      <c r="O18" s="2"/>
      <c r="P18" s="2"/>
      <c r="Q18" s="32" t="s">
        <v>30</v>
      </c>
      <c r="R18" s="10"/>
      <c r="S18" s="30" t="str">
        <f>IF(R19="","?",IF((R18/R19)=(2/72),"R","F"))</f>
        <v>?</v>
      </c>
      <c r="T18" s="12" t="str">
        <f>IF(R18="","?",R18/GCD(R18,R19))</f>
        <v>?</v>
      </c>
      <c r="U18" s="38"/>
      <c r="V18" s="52"/>
      <c r="W18" s="5"/>
    </row>
    <row r="19" spans="1:24" ht="15.75" thickBot="1" x14ac:dyDescent="0.3">
      <c r="A19" s="2"/>
      <c r="B19" s="2"/>
      <c r="C19" s="4"/>
      <c r="D19" s="3"/>
      <c r="E19" s="33"/>
      <c r="F19" s="11"/>
      <c r="G19" s="31"/>
      <c r="H19" s="13" t="str">
        <f>IF(F19="","?",F19/GCD(F18,F19))</f>
        <v>?</v>
      </c>
      <c r="I19" s="14"/>
      <c r="J19" s="3"/>
      <c r="K19" s="33"/>
      <c r="L19" s="11"/>
      <c r="M19" s="31"/>
      <c r="N19" s="15" t="str">
        <f>IF(L19="","?",L19/GCD(L18,L19))</f>
        <v>?</v>
      </c>
      <c r="O19" s="4"/>
      <c r="P19" s="2"/>
      <c r="Q19" s="33"/>
      <c r="R19" s="11"/>
      <c r="S19" s="31"/>
      <c r="T19" s="15" t="str">
        <f>IF(R19="","?",R19/GCD(R18,R19))</f>
        <v>?</v>
      </c>
      <c r="U19" s="39"/>
      <c r="V19" s="53"/>
      <c r="W19" s="5"/>
    </row>
    <row r="20" spans="1:24" ht="15.75" thickBot="1" x14ac:dyDescent="0.3">
      <c r="A20" s="2"/>
      <c r="B20" s="2"/>
      <c r="C20" s="2"/>
      <c r="D20" s="7"/>
      <c r="E20" s="2"/>
      <c r="F20" s="2"/>
      <c r="G20" s="2"/>
      <c r="H20" s="2"/>
      <c r="I20" s="2"/>
      <c r="J20" s="7"/>
      <c r="K20" s="2"/>
      <c r="L20" s="2"/>
      <c r="M20" s="2"/>
      <c r="N20" s="2"/>
      <c r="O20" s="2"/>
      <c r="P20" s="2"/>
      <c r="Q20" s="16"/>
      <c r="R20" s="5"/>
      <c r="S20" s="5"/>
      <c r="T20" s="5"/>
      <c r="U20" s="5"/>
      <c r="V20" s="5"/>
      <c r="W20" s="5"/>
    </row>
    <row r="21" spans="1:24" ht="15.75" thickBot="1" x14ac:dyDescent="0.3">
      <c r="A21" s="2"/>
      <c r="B21" s="2"/>
      <c r="C21" s="2"/>
      <c r="D21" s="7"/>
      <c r="E21" s="2"/>
      <c r="F21" s="2"/>
      <c r="G21" s="2"/>
      <c r="H21" s="2"/>
      <c r="I21" s="2"/>
      <c r="J21" s="7"/>
      <c r="K21" s="32" t="s">
        <v>1</v>
      </c>
      <c r="L21" s="10"/>
      <c r="M21" s="30" t="str">
        <f>IF(L22="","?",IF((L21/L22)=(1/8),"R","F"))</f>
        <v>?</v>
      </c>
      <c r="N21" s="12" t="str">
        <f>IF(L21="","?",L21/GCD(L21,L22))</f>
        <v>?</v>
      </c>
      <c r="O21" s="2"/>
      <c r="P21" s="2"/>
      <c r="Q21" s="32" t="s">
        <v>29</v>
      </c>
      <c r="R21" s="10"/>
      <c r="S21" s="30" t="str">
        <f>IF(R22="","?",IF((R21/R22)=(2/72),"R","F"))</f>
        <v>?</v>
      </c>
      <c r="T21" s="12" t="str">
        <f>IF(R21="","?",R21/GCD(R21,R22))</f>
        <v>?</v>
      </c>
      <c r="U21" s="38"/>
      <c r="V21" s="52"/>
      <c r="W21" s="5"/>
    </row>
    <row r="22" spans="1:24" ht="15.75" thickBot="1" x14ac:dyDescent="0.3">
      <c r="A22" s="2"/>
      <c r="B22" s="2"/>
      <c r="C22" s="2"/>
      <c r="D22" s="7"/>
      <c r="E22" s="2"/>
      <c r="F22" s="2"/>
      <c r="G22" s="2"/>
      <c r="H22" s="2"/>
      <c r="I22" s="2"/>
      <c r="J22" s="14"/>
      <c r="K22" s="33"/>
      <c r="L22" s="11"/>
      <c r="M22" s="31"/>
      <c r="N22" s="15" t="str">
        <f>IF(L22="","?",L22/GCD(L21,L22))</f>
        <v>?</v>
      </c>
      <c r="O22" s="4"/>
      <c r="P22" s="2"/>
      <c r="Q22" s="33"/>
      <c r="R22" s="11"/>
      <c r="S22" s="31"/>
      <c r="T22" s="15" t="str">
        <f>IF(R22="","?",R22/GCD(R21,R22))</f>
        <v>?</v>
      </c>
      <c r="U22" s="39"/>
      <c r="V22" s="53"/>
      <c r="W22" s="5"/>
    </row>
    <row r="23" spans="1:24" ht="15.75" thickBot="1" x14ac:dyDescent="0.3">
      <c r="A23" s="2"/>
      <c r="B23" s="2"/>
      <c r="C23" s="2"/>
      <c r="D23" s="7"/>
      <c r="E23" s="2"/>
      <c r="F23" s="2"/>
      <c r="G23" s="2"/>
      <c r="H23" s="2"/>
      <c r="I23" s="2"/>
      <c r="J23" s="7"/>
      <c r="K23" s="2"/>
      <c r="L23" s="2"/>
      <c r="M23" s="2"/>
      <c r="N23" s="2"/>
      <c r="O23" s="2"/>
      <c r="P23" s="2"/>
      <c r="Q23" s="16"/>
      <c r="R23" s="5"/>
      <c r="S23" s="5"/>
      <c r="T23" s="5"/>
      <c r="U23" s="16"/>
      <c r="V23" s="16"/>
      <c r="W23" s="5"/>
    </row>
    <row r="24" spans="1:24" ht="15.75" thickBot="1" x14ac:dyDescent="0.3">
      <c r="A24" s="2"/>
      <c r="B24" s="2"/>
      <c r="C24" s="2"/>
      <c r="D24" s="7"/>
      <c r="E24" s="2"/>
      <c r="F24" s="2"/>
      <c r="G24" s="2"/>
      <c r="H24" s="2"/>
      <c r="I24" s="2"/>
      <c r="J24" s="7"/>
      <c r="K24" s="32" t="s">
        <v>18</v>
      </c>
      <c r="L24" s="10"/>
      <c r="M24" s="30" t="str">
        <f>IF(L25="","?",IF((L24/L25)=(1/8),"R","F"))</f>
        <v>?</v>
      </c>
      <c r="N24" s="12" t="str">
        <f>IF(L24="","?",L24/GCD(L24,L25))</f>
        <v>?</v>
      </c>
      <c r="O24" s="2"/>
      <c r="P24" s="2"/>
      <c r="Q24" s="32" t="s">
        <v>33</v>
      </c>
      <c r="R24" s="10"/>
      <c r="S24" s="30" t="str">
        <f>IF(R25="","?",IF((R24/R25)=(2/72),"R","F"))</f>
        <v>?</v>
      </c>
      <c r="T24" s="12" t="str">
        <f>IF(R24="","?",R24/GCD(R24,R25))</f>
        <v>?</v>
      </c>
      <c r="U24" s="38"/>
      <c r="V24" s="5"/>
      <c r="W24" s="7"/>
    </row>
    <row r="25" spans="1:24" ht="15.75" thickBot="1" x14ac:dyDescent="0.3">
      <c r="A25" s="2"/>
      <c r="B25" s="2"/>
      <c r="C25" s="2"/>
      <c r="D25" s="7"/>
      <c r="E25" s="2"/>
      <c r="F25" s="2"/>
      <c r="G25" s="2"/>
      <c r="H25" s="2"/>
      <c r="I25" s="2"/>
      <c r="J25" s="4"/>
      <c r="K25" s="33"/>
      <c r="L25" s="11"/>
      <c r="M25" s="31"/>
      <c r="N25" s="15" t="str">
        <f>IF(L25="","?",L25/GCD(L24,L25))</f>
        <v>?</v>
      </c>
      <c r="O25" s="4"/>
      <c r="P25" s="2"/>
      <c r="Q25" s="33"/>
      <c r="R25" s="11"/>
      <c r="S25" s="31"/>
      <c r="T25" s="15" t="str">
        <f>IF(R25="","?",R25/GCD(R24,R25))</f>
        <v>?</v>
      </c>
      <c r="U25" s="39"/>
      <c r="V25" s="5"/>
      <c r="W25" s="7"/>
    </row>
    <row r="26" spans="1:24" ht="15.75" thickBot="1" x14ac:dyDescent="0.3">
      <c r="A26" s="2"/>
      <c r="B26" s="2"/>
      <c r="C26" s="2"/>
      <c r="D26" s="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5"/>
      <c r="Q26" s="5"/>
      <c r="R26" s="5"/>
      <c r="S26" s="5"/>
      <c r="T26" s="5"/>
      <c r="U26" s="5"/>
      <c r="V26" s="16"/>
      <c r="W26" s="5"/>
      <c r="X26" s="1"/>
    </row>
    <row r="27" spans="1:24" ht="15.75" thickBot="1" x14ac:dyDescent="0.3">
      <c r="A27" s="2"/>
      <c r="B27" s="2"/>
      <c r="C27" s="2"/>
      <c r="D27" s="7"/>
      <c r="E27" s="2"/>
      <c r="F27" s="2"/>
      <c r="G27" s="2"/>
      <c r="H27" s="2"/>
      <c r="I27" s="2"/>
      <c r="J27" s="2"/>
      <c r="K27" s="32" t="s">
        <v>0</v>
      </c>
      <c r="L27" s="10"/>
      <c r="M27" s="30" t="str">
        <f>IF(L28="","?",IF((L27/L28)=(5/8),"R","F"))</f>
        <v>?</v>
      </c>
      <c r="N27" s="12" t="str">
        <f>IF(L27="","?",L27/GCD(L27,L28))</f>
        <v>?</v>
      </c>
      <c r="O27" s="2"/>
      <c r="P27" s="2"/>
      <c r="Q27" s="32" t="s">
        <v>6</v>
      </c>
      <c r="R27" s="10"/>
      <c r="S27" s="30" t="str">
        <f>IF(R28="","?",IF((R27/R28)=(5/72),"R","F"))</f>
        <v>?</v>
      </c>
      <c r="T27" s="12" t="str">
        <f>IF(R27="","?",R27/GCD(R27,R28))</f>
        <v>?</v>
      </c>
      <c r="U27" s="38"/>
      <c r="V27" s="52"/>
      <c r="W27" s="5"/>
    </row>
    <row r="28" spans="1:24" ht="15.75" thickBot="1" x14ac:dyDescent="0.3">
      <c r="A28" s="2"/>
      <c r="B28" s="2"/>
      <c r="C28" s="2"/>
      <c r="D28" s="7"/>
      <c r="E28" s="2"/>
      <c r="F28" s="2"/>
      <c r="G28" s="2"/>
      <c r="H28" s="2"/>
      <c r="I28" s="2"/>
      <c r="J28" s="3"/>
      <c r="K28" s="33"/>
      <c r="L28" s="11"/>
      <c r="M28" s="31"/>
      <c r="N28" s="15" t="str">
        <f>IF(L28="","?",L28/GCD(L27,L28))</f>
        <v>?</v>
      </c>
      <c r="O28" s="4"/>
      <c r="P28" s="2"/>
      <c r="Q28" s="33"/>
      <c r="R28" s="11"/>
      <c r="S28" s="31"/>
      <c r="T28" s="15" t="str">
        <f>IF(R28="","?",R28/GCD(R27,R28))</f>
        <v>?</v>
      </c>
      <c r="U28" s="39"/>
      <c r="V28" s="53"/>
      <c r="W28" s="2"/>
    </row>
    <row r="29" spans="1:24" ht="15.75" thickBot="1" x14ac:dyDescent="0.3">
      <c r="A29" s="2"/>
      <c r="B29" s="2"/>
      <c r="C29" s="2"/>
      <c r="D29" s="7"/>
      <c r="E29" s="2"/>
      <c r="F29" s="2"/>
      <c r="G29" s="2"/>
      <c r="H29" s="2"/>
      <c r="I29" s="2"/>
      <c r="J29" s="7"/>
      <c r="K29" s="2"/>
      <c r="L29" s="2"/>
      <c r="M29" s="2"/>
      <c r="N29" s="2"/>
      <c r="O29" s="2"/>
      <c r="P29" s="2"/>
      <c r="Q29" s="16"/>
      <c r="R29" s="5"/>
      <c r="S29" s="5"/>
      <c r="T29" s="5"/>
      <c r="U29" s="5"/>
      <c r="V29" s="5"/>
      <c r="W29" s="2"/>
    </row>
    <row r="30" spans="1:24" ht="15.75" thickBot="1" x14ac:dyDescent="0.3">
      <c r="A30" s="2"/>
      <c r="B30" s="2"/>
      <c r="C30" s="2"/>
      <c r="D30" s="7"/>
      <c r="E30" s="32" t="s">
        <v>1</v>
      </c>
      <c r="F30" s="10"/>
      <c r="G30" s="30" t="str">
        <f>IF(F31="","?",IF((F30/F31)=(1/9),"R","F"))</f>
        <v>?</v>
      </c>
      <c r="H30" s="12" t="str">
        <f>IF(F30="","?",F30/GCD(F30,F31))</f>
        <v>?</v>
      </c>
      <c r="I30" s="2"/>
      <c r="J30" s="9"/>
      <c r="K30" s="32" t="s">
        <v>27</v>
      </c>
      <c r="L30" s="10"/>
      <c r="M30" s="30" t="str">
        <f>IF(L31="","?",IF((L30/L31)=(2/8),"R","F"))</f>
        <v>?</v>
      </c>
      <c r="N30" s="12" t="str">
        <f>IF(L30="","?",L30/GCD(L30,L31))</f>
        <v>?</v>
      </c>
      <c r="O30" s="2"/>
      <c r="P30" s="2"/>
      <c r="Q30" s="32" t="s">
        <v>28</v>
      </c>
      <c r="R30" s="10"/>
      <c r="S30" s="30" t="str">
        <f>IF(R31="","?",IF((R30/R31)=(2/72),"R","F"))</f>
        <v>?</v>
      </c>
      <c r="T30" s="12" t="str">
        <f>IF(R30="","?",R30/GCD(R30,R31))</f>
        <v>?</v>
      </c>
      <c r="U30" s="38"/>
      <c r="V30" s="52"/>
      <c r="W30" s="2"/>
    </row>
    <row r="31" spans="1:24" ht="15.75" thickBot="1" x14ac:dyDescent="0.3">
      <c r="A31" s="2"/>
      <c r="B31" s="2"/>
      <c r="C31" s="2"/>
      <c r="D31" s="14"/>
      <c r="E31" s="33"/>
      <c r="F31" s="11"/>
      <c r="G31" s="31"/>
      <c r="H31" s="13" t="str">
        <f>IF(F31="","?",F31/GCD(F30,F31))</f>
        <v>?</v>
      </c>
      <c r="I31" s="14"/>
      <c r="J31" s="3"/>
      <c r="K31" s="33"/>
      <c r="L31" s="11"/>
      <c r="M31" s="31"/>
      <c r="N31" s="13" t="str">
        <f>IF(L31="","?",L31/GCD(L30,L31))</f>
        <v>?</v>
      </c>
      <c r="O31" s="3"/>
      <c r="P31" s="2"/>
      <c r="Q31" s="33"/>
      <c r="R31" s="11"/>
      <c r="S31" s="31"/>
      <c r="T31" s="15" t="str">
        <f>IF(R31="","?",R31/GCD(R30,R31))</f>
        <v>?</v>
      </c>
      <c r="U31" s="39"/>
      <c r="V31" s="53"/>
      <c r="W31" s="2"/>
    </row>
    <row r="32" spans="1:24" ht="15.75" thickBot="1" x14ac:dyDescent="0.3">
      <c r="A32" s="2"/>
      <c r="B32" s="2"/>
      <c r="C32" s="2"/>
      <c r="D32" s="7"/>
      <c r="E32" s="2"/>
      <c r="F32" s="2"/>
      <c r="G32" s="2"/>
      <c r="H32" s="2"/>
      <c r="I32" s="6"/>
      <c r="J32" s="2"/>
      <c r="K32" s="2"/>
      <c r="L32" s="2"/>
      <c r="M32" s="2"/>
      <c r="N32" s="2"/>
      <c r="O32" s="2"/>
      <c r="P32" s="2"/>
      <c r="Q32" s="16"/>
      <c r="R32" s="5"/>
      <c r="S32" s="5"/>
      <c r="T32" s="5"/>
      <c r="U32" s="5"/>
      <c r="V32" s="5"/>
      <c r="W32" s="2"/>
    </row>
    <row r="33" spans="1:23" ht="15.75" thickBot="1" x14ac:dyDescent="0.3">
      <c r="A33" s="5"/>
      <c r="B33" s="5"/>
      <c r="C33" s="6"/>
      <c r="D33" s="5"/>
      <c r="E33" s="5"/>
      <c r="F33" s="5"/>
      <c r="G33" s="5"/>
      <c r="H33" s="5"/>
      <c r="I33" s="2"/>
      <c r="J33" s="7"/>
      <c r="K33" s="32" t="s">
        <v>1</v>
      </c>
      <c r="L33" s="10"/>
      <c r="M33" s="30" t="str">
        <f>IF(L34="","?",IF((L33/L34)=(0/8),"R","F"))</f>
        <v>?</v>
      </c>
      <c r="N33" s="12" t="str">
        <f>IF(L33="","?",L33/GCD(L33,L34))</f>
        <v>?</v>
      </c>
      <c r="O33" s="2"/>
      <c r="P33" s="2"/>
      <c r="Q33" s="32" t="s">
        <v>7</v>
      </c>
      <c r="R33" s="10"/>
      <c r="S33" s="30" t="str">
        <f>IF(R34="","?",IF((R33/R34)=(0/72),"R","F"))</f>
        <v>?</v>
      </c>
      <c r="T33" s="12" t="str">
        <f>IF(R33="","?",R33/GCD(R33,R34))</f>
        <v>?</v>
      </c>
      <c r="U33" s="38"/>
      <c r="V33" s="52"/>
      <c r="W33" s="2"/>
    </row>
    <row r="34" spans="1:23" ht="15.75" thickBot="1" x14ac:dyDescent="0.3">
      <c r="A34" s="26"/>
      <c r="B34" s="27"/>
      <c r="C34" s="27"/>
      <c r="D34" s="26"/>
      <c r="E34" s="27"/>
      <c r="F34" s="27"/>
      <c r="G34" s="27"/>
      <c r="H34" s="5"/>
      <c r="I34" s="6"/>
      <c r="J34" s="4"/>
      <c r="K34" s="33"/>
      <c r="L34" s="11"/>
      <c r="M34" s="31"/>
      <c r="N34" s="15" t="str">
        <f>IF(L34="","?",L34/GCD(L33,L34))</f>
        <v>?</v>
      </c>
      <c r="O34" s="4"/>
      <c r="P34" s="2"/>
      <c r="Q34" s="33"/>
      <c r="R34" s="11"/>
      <c r="S34" s="31"/>
      <c r="T34" s="15" t="str">
        <f>IF(R34="","?",R34/GCD(R33,R34))</f>
        <v>?</v>
      </c>
      <c r="U34" s="39"/>
      <c r="V34" s="53"/>
      <c r="W34" s="2"/>
    </row>
    <row r="35" spans="1:23" ht="15.75" thickBot="1" x14ac:dyDescent="0.3">
      <c r="A35" s="29"/>
      <c r="B35" s="29"/>
      <c r="C35" s="29"/>
      <c r="D35" s="25"/>
      <c r="E35" s="29"/>
      <c r="F35" s="29"/>
      <c r="G35" s="29"/>
      <c r="H35" s="5"/>
      <c r="I35" s="2"/>
      <c r="J35" s="7"/>
      <c r="K35" s="2"/>
      <c r="L35" s="2"/>
      <c r="M35" s="2"/>
      <c r="N35" s="2"/>
      <c r="O35" s="2"/>
      <c r="P35" s="2"/>
      <c r="Q35" s="16"/>
      <c r="R35" s="5"/>
      <c r="S35" s="5"/>
      <c r="T35" s="5"/>
      <c r="U35" s="16"/>
      <c r="V35" s="16"/>
      <c r="W35" s="5"/>
    </row>
    <row r="36" spans="1:23" ht="15.75" thickBot="1" x14ac:dyDescent="0.3">
      <c r="A36" s="29"/>
      <c r="B36" s="29"/>
      <c r="C36" s="29"/>
      <c r="D36" s="25"/>
      <c r="E36" s="29"/>
      <c r="F36" s="29"/>
      <c r="G36" s="29"/>
      <c r="H36" s="2"/>
      <c r="I36" s="2"/>
      <c r="J36" s="7"/>
      <c r="K36" s="32" t="s">
        <v>18</v>
      </c>
      <c r="L36" s="10"/>
      <c r="M36" s="30" t="str">
        <f>IF(L37="","?",IF((L36/L37)=(1/8),"R","F"))</f>
        <v>?</v>
      </c>
      <c r="N36" s="12" t="str">
        <f>IF(L36="","?",L36/GCD(L36,L37))</f>
        <v>?</v>
      </c>
      <c r="O36" s="2"/>
      <c r="P36" s="2"/>
      <c r="Q36" s="32" t="s">
        <v>28</v>
      </c>
      <c r="R36" s="10"/>
      <c r="S36" s="30" t="str">
        <f>IF(R37="","?",IF((R36/R37)=(1/72),"R","F"))</f>
        <v>?</v>
      </c>
      <c r="T36" s="12" t="str">
        <f>IF(R36="","?",R36/GCD(R36,R37))</f>
        <v>?</v>
      </c>
      <c r="U36" s="38"/>
      <c r="V36" s="5"/>
      <c r="W36" s="7"/>
    </row>
    <row r="37" spans="1:23" ht="15.75" thickBot="1" x14ac:dyDescent="0.3">
      <c r="A37" s="29"/>
      <c r="B37" s="29"/>
      <c r="C37" s="29"/>
      <c r="D37" s="25"/>
      <c r="E37" s="29"/>
      <c r="F37" s="29"/>
      <c r="G37" s="29"/>
      <c r="H37" s="2"/>
      <c r="I37" s="2"/>
      <c r="J37" s="4"/>
      <c r="K37" s="33"/>
      <c r="L37" s="11"/>
      <c r="M37" s="31"/>
      <c r="N37" s="15" t="str">
        <f>IF(L37="","?",L37/GCD(L36,L37))</f>
        <v>?</v>
      </c>
      <c r="O37" s="4"/>
      <c r="P37" s="2"/>
      <c r="Q37" s="33"/>
      <c r="R37" s="11"/>
      <c r="S37" s="31"/>
      <c r="T37" s="15" t="str">
        <f>IF(R37="","?",R37/GCD(R36,R37))</f>
        <v>?</v>
      </c>
      <c r="U37" s="39"/>
      <c r="V37" s="22"/>
      <c r="W37" s="7"/>
    </row>
    <row r="38" spans="1:23" ht="15.75" thickBot="1" x14ac:dyDescent="0.3">
      <c r="A38" s="2"/>
      <c r="B38" s="2"/>
      <c r="C38" s="2"/>
      <c r="D38" s="7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5"/>
      <c r="Q38" s="5"/>
      <c r="R38" s="5"/>
      <c r="S38" s="5"/>
      <c r="T38" s="5"/>
      <c r="U38" s="5"/>
      <c r="V38" s="16"/>
      <c r="W38" s="5"/>
    </row>
    <row r="39" spans="1:23" ht="15.75" thickBot="1" x14ac:dyDescent="0.3">
      <c r="A39" s="2"/>
      <c r="B39" s="2"/>
      <c r="C39" s="2"/>
      <c r="D39" s="7"/>
      <c r="E39" s="2"/>
      <c r="F39" s="2"/>
      <c r="G39" s="2"/>
      <c r="H39" s="2"/>
      <c r="I39" s="2"/>
      <c r="J39" s="2"/>
      <c r="K39" s="32" t="s">
        <v>0</v>
      </c>
      <c r="L39" s="10"/>
      <c r="M39" s="30" t="str">
        <f>IF(L40="","?",IF((L39/L40)=(5/8),"R","F"))</f>
        <v>?</v>
      </c>
      <c r="N39" s="12" t="str">
        <f>IF(L39="","?",L39/GCD(L39,L40))</f>
        <v>?</v>
      </c>
      <c r="O39" s="2"/>
      <c r="P39" s="2"/>
      <c r="Q39" s="32" t="s">
        <v>21</v>
      </c>
      <c r="R39" s="10"/>
      <c r="S39" s="30" t="str">
        <f>IF(R40="","?",IF((R39/R40)=(5/72),"R","F"))</f>
        <v>?</v>
      </c>
      <c r="T39" s="12" t="str">
        <f>IF(R39="","?",R39/GCD(R39,R40))</f>
        <v>?</v>
      </c>
      <c r="U39" s="38"/>
      <c r="V39" s="52"/>
      <c r="W39" s="5"/>
    </row>
    <row r="40" spans="1:23" ht="15.75" thickBot="1" x14ac:dyDescent="0.3">
      <c r="A40" s="2"/>
      <c r="B40" s="2"/>
      <c r="C40" s="2"/>
      <c r="D40" s="7"/>
      <c r="E40" s="2"/>
      <c r="F40" s="2"/>
      <c r="G40" s="2"/>
      <c r="H40" s="2"/>
      <c r="I40" s="2"/>
      <c r="J40" s="3"/>
      <c r="K40" s="33"/>
      <c r="L40" s="11"/>
      <c r="M40" s="31"/>
      <c r="N40" s="15" t="str">
        <f>IF(L40="","?",L40/GCD(L39,L40))</f>
        <v>?</v>
      </c>
      <c r="O40" s="4"/>
      <c r="P40" s="2"/>
      <c r="Q40" s="33"/>
      <c r="R40" s="11"/>
      <c r="S40" s="31"/>
      <c r="T40" s="15" t="str">
        <f>IF(R40="","?",R40/GCD(R39,R40))</f>
        <v>?</v>
      </c>
      <c r="U40" s="39"/>
      <c r="V40" s="53"/>
      <c r="W40" s="2"/>
    </row>
    <row r="41" spans="1:23" ht="15.75" thickBot="1" x14ac:dyDescent="0.3">
      <c r="A41" s="2"/>
      <c r="B41" s="2"/>
      <c r="C41" s="2"/>
      <c r="D41" s="7"/>
      <c r="E41" s="2"/>
      <c r="F41" s="2"/>
      <c r="G41" s="2"/>
      <c r="H41" s="2"/>
      <c r="I41" s="2"/>
      <c r="J41" s="7"/>
      <c r="K41" s="2"/>
      <c r="L41" s="2"/>
      <c r="M41" s="2"/>
      <c r="N41" s="2"/>
      <c r="O41" s="2"/>
      <c r="P41" s="2"/>
      <c r="Q41" s="16"/>
      <c r="R41" s="5"/>
      <c r="S41" s="5"/>
      <c r="T41" s="5"/>
      <c r="U41" s="5"/>
      <c r="V41" s="5"/>
      <c r="W41" s="2"/>
    </row>
    <row r="42" spans="1:23" ht="15.75" thickBot="1" x14ac:dyDescent="0.3">
      <c r="A42" s="2"/>
      <c r="B42" s="2"/>
      <c r="C42" s="2"/>
      <c r="D42" s="7"/>
      <c r="E42" s="32" t="s">
        <v>18</v>
      </c>
      <c r="F42" s="10"/>
      <c r="G42" s="30" t="str">
        <f>IF(F43="","?",IF((F42/F43)=(1/9),"R","F"))</f>
        <v>?</v>
      </c>
      <c r="H42" s="12" t="str">
        <f>IF(F42="","?",F42/GCD(F42,F43))</f>
        <v>?</v>
      </c>
      <c r="I42" s="2"/>
      <c r="J42" s="9"/>
      <c r="K42" s="32" t="s">
        <v>27</v>
      </c>
      <c r="L42" s="10"/>
      <c r="M42" s="30" t="str">
        <f>IF(L43="","?",IF((L42/L43)=(2/8),"R","F"))</f>
        <v>?</v>
      </c>
      <c r="N42" s="12" t="str">
        <f>IF(L42="","?",L42/GCD(L42,L43))</f>
        <v>?</v>
      </c>
      <c r="O42" s="2"/>
      <c r="P42" s="2"/>
      <c r="Q42" s="32" t="s">
        <v>34</v>
      </c>
      <c r="R42" s="10"/>
      <c r="S42" s="30" t="str">
        <f>IF(R43="","?",IF((R42/R43)=(2/72),"R","F"))</f>
        <v>?</v>
      </c>
      <c r="T42" s="12" t="str">
        <f>IF(R42="","?",R42/GCD(R42,R43))</f>
        <v>?</v>
      </c>
      <c r="U42" s="38"/>
      <c r="V42" s="52"/>
      <c r="W42" s="2"/>
    </row>
    <row r="43" spans="1:23" ht="15.75" thickBot="1" x14ac:dyDescent="0.3">
      <c r="A43" s="2"/>
      <c r="B43" s="2"/>
      <c r="C43" s="2"/>
      <c r="D43" s="4"/>
      <c r="E43" s="33"/>
      <c r="F43" s="11"/>
      <c r="G43" s="31"/>
      <c r="H43" s="13" t="str">
        <f>IF(F43="","?",F43/GCD(F42,F43))</f>
        <v>?</v>
      </c>
      <c r="I43" s="14"/>
      <c r="J43" s="3"/>
      <c r="K43" s="33"/>
      <c r="L43" s="11"/>
      <c r="M43" s="31"/>
      <c r="N43" s="13" t="str">
        <f>IF(L43="","?",L43/GCD(L42,L43))</f>
        <v>?</v>
      </c>
      <c r="O43" s="3"/>
      <c r="P43" s="2"/>
      <c r="Q43" s="33"/>
      <c r="R43" s="11"/>
      <c r="S43" s="31"/>
      <c r="T43" s="15" t="str">
        <f>IF(R43="","?",R43/GCD(R42,R43))</f>
        <v>?</v>
      </c>
      <c r="U43" s="39"/>
      <c r="V43" s="53"/>
      <c r="W43" s="2"/>
    </row>
    <row r="44" spans="1:23" ht="15.75" thickBot="1" x14ac:dyDescent="0.3">
      <c r="A44" s="2"/>
      <c r="B44" s="2"/>
      <c r="C44" s="2"/>
      <c r="D44" s="2"/>
      <c r="E44" s="2"/>
      <c r="F44" s="2"/>
      <c r="G44" s="2"/>
      <c r="H44" s="2"/>
      <c r="I44" s="6"/>
      <c r="J44" s="2"/>
      <c r="K44" s="2"/>
      <c r="L44" s="2"/>
      <c r="M44" s="2"/>
      <c r="N44" s="2"/>
      <c r="O44" s="2"/>
      <c r="P44" s="2"/>
      <c r="Q44" s="16"/>
      <c r="R44" s="5"/>
      <c r="S44" s="5"/>
      <c r="T44" s="5"/>
      <c r="U44" s="5"/>
      <c r="V44" s="5"/>
      <c r="W44" s="2"/>
    </row>
    <row r="45" spans="1:23" ht="15.75" thickBot="1" x14ac:dyDescent="0.3">
      <c r="A45" s="5"/>
      <c r="B45" s="5"/>
      <c r="C45" s="5"/>
      <c r="D45" s="5"/>
      <c r="E45" s="5"/>
      <c r="F45" s="5"/>
      <c r="G45" s="5"/>
      <c r="H45" s="2"/>
      <c r="I45" s="2"/>
      <c r="J45" s="7"/>
      <c r="K45" s="32" t="s">
        <v>1</v>
      </c>
      <c r="L45" s="10"/>
      <c r="M45" s="30" t="str">
        <f>IF(L46="","?",IF((L45/L46)=(1/8),"R","F"))</f>
        <v>?</v>
      </c>
      <c r="N45" s="12" t="str">
        <f>IF(L45="","?",L45/GCD(L45,L46))</f>
        <v>?</v>
      </c>
      <c r="O45" s="2"/>
      <c r="P45" s="2"/>
      <c r="Q45" s="32" t="s">
        <v>22</v>
      </c>
      <c r="R45" s="10"/>
      <c r="S45" s="30" t="str">
        <f>IF(R46="","?",IF((R45/R46)=(1/72),"R","F"))</f>
        <v>?</v>
      </c>
      <c r="T45" s="12" t="str">
        <f>IF(R45="","?",R45/GCD(R45,R46))</f>
        <v>?</v>
      </c>
      <c r="U45" s="38"/>
      <c r="V45" s="52"/>
      <c r="W45" s="2"/>
    </row>
    <row r="46" spans="1:23" ht="15.75" thickBot="1" x14ac:dyDescent="0.3">
      <c r="A46" s="64"/>
      <c r="B46" s="64"/>
      <c r="C46" s="64"/>
      <c r="D46" s="64"/>
      <c r="E46" s="64"/>
      <c r="F46" s="64"/>
      <c r="G46" s="64"/>
      <c r="H46" s="2"/>
      <c r="I46" s="6"/>
      <c r="J46" s="4"/>
      <c r="K46" s="33"/>
      <c r="L46" s="11"/>
      <c r="M46" s="31"/>
      <c r="N46" s="15" t="str">
        <f>IF(L46="","?",L46/GCD(L45,L46))</f>
        <v>?</v>
      </c>
      <c r="O46" s="4"/>
      <c r="P46" s="2"/>
      <c r="Q46" s="33"/>
      <c r="R46" s="11"/>
      <c r="S46" s="31"/>
      <c r="T46" s="15" t="str">
        <f>IF(R46="","?",R46/GCD(R45,R46))</f>
        <v>?</v>
      </c>
      <c r="U46" s="39"/>
      <c r="V46" s="53"/>
      <c r="W46" s="2"/>
    </row>
    <row r="47" spans="1:23" ht="15.75" thickBot="1" x14ac:dyDescent="0.3">
      <c r="A47" s="29"/>
      <c r="B47" s="29"/>
      <c r="C47" s="29"/>
      <c r="D47" s="29"/>
      <c r="E47" s="29"/>
      <c r="F47" s="29"/>
      <c r="G47" s="29"/>
      <c r="H47" s="2"/>
      <c r="I47" s="2"/>
      <c r="J47" s="7"/>
      <c r="K47" s="2"/>
      <c r="L47" s="2"/>
      <c r="M47" s="2"/>
      <c r="N47" s="2"/>
      <c r="O47" s="2"/>
      <c r="P47" s="2"/>
      <c r="Q47" s="16"/>
      <c r="R47" s="5"/>
      <c r="S47" s="5"/>
      <c r="T47" s="5"/>
      <c r="U47" s="16"/>
      <c r="V47" s="16"/>
      <c r="W47" s="5"/>
    </row>
    <row r="48" spans="1:23" ht="15.75" thickBot="1" x14ac:dyDescent="0.3">
      <c r="A48" s="29"/>
      <c r="B48" s="29"/>
      <c r="C48" s="29"/>
      <c r="D48" s="29"/>
      <c r="E48" s="29"/>
      <c r="F48" s="29"/>
      <c r="G48" s="29"/>
      <c r="H48" s="2"/>
      <c r="I48" s="2"/>
      <c r="J48" s="7"/>
      <c r="K48" s="32" t="s">
        <v>18</v>
      </c>
      <c r="L48" s="10"/>
      <c r="M48" s="30" t="str">
        <f>IF(L49="","?",IF((L48/L49)=(0/8),"R","F"))</f>
        <v>?</v>
      </c>
      <c r="N48" s="12" t="str">
        <f>IF(L48="","?",L48/GCD(L48,L49))</f>
        <v>?</v>
      </c>
      <c r="O48" s="2"/>
      <c r="P48" s="2"/>
      <c r="Q48" s="32" t="s">
        <v>23</v>
      </c>
      <c r="R48" s="10"/>
      <c r="S48" s="30" t="str">
        <f>IF(R49="","?",IF((R48/R49)=(0/72),"R","F"))</f>
        <v>?</v>
      </c>
      <c r="T48" s="12" t="str">
        <f>IF(R48="","?",R48/GCD(R48,R49))</f>
        <v>?</v>
      </c>
      <c r="U48" s="38"/>
      <c r="V48" s="5"/>
      <c r="W48" s="7"/>
    </row>
    <row r="49" spans="1:24" ht="15.75" thickBot="1" x14ac:dyDescent="0.3">
      <c r="A49" s="29"/>
      <c r="B49" s="29"/>
      <c r="C49" s="29"/>
      <c r="D49" s="29"/>
      <c r="E49" s="29"/>
      <c r="F49" s="29"/>
      <c r="G49" s="29"/>
      <c r="H49" s="2"/>
      <c r="I49" s="2"/>
      <c r="J49" s="4"/>
      <c r="K49" s="33"/>
      <c r="L49" s="11"/>
      <c r="M49" s="31"/>
      <c r="N49" s="15" t="str">
        <f>IF(L49="","?",L49/GCD(L48,L49))</f>
        <v>?</v>
      </c>
      <c r="O49" s="4"/>
      <c r="P49" s="2"/>
      <c r="Q49" s="33"/>
      <c r="R49" s="11"/>
      <c r="S49" s="31"/>
      <c r="T49" s="15" t="str">
        <f>IF(R49="","?",R49/GCD(R48,R49))</f>
        <v>?</v>
      </c>
      <c r="U49" s="39"/>
      <c r="V49" s="22"/>
      <c r="W49" s="7"/>
    </row>
    <row r="50" spans="1:24" ht="15.75" thickBot="1" x14ac:dyDescent="0.3">
      <c r="A50" s="49" t="s">
        <v>13</v>
      </c>
      <c r="B50" s="50"/>
      <c r="C50" s="50"/>
      <c r="D50" s="50"/>
      <c r="E50" s="50"/>
      <c r="F50" s="50"/>
      <c r="G50" s="51"/>
      <c r="H50" s="2"/>
      <c r="I50" s="2"/>
      <c r="J50" s="2"/>
      <c r="K50" s="2"/>
      <c r="L50" s="2"/>
      <c r="M50" s="2"/>
      <c r="N50" s="2"/>
      <c r="O50" s="2"/>
      <c r="P50" s="2"/>
      <c r="Q50" s="4"/>
      <c r="R50" s="4"/>
      <c r="S50" s="5"/>
      <c r="T50" s="5"/>
      <c r="U50" s="5"/>
      <c r="V50" s="5"/>
      <c r="W50" s="5"/>
    </row>
    <row r="51" spans="1:24" x14ac:dyDescent="0.25">
      <c r="A51" s="57" t="s">
        <v>14</v>
      </c>
      <c r="B51" s="58"/>
      <c r="C51" s="58"/>
      <c r="D51" s="58"/>
      <c r="E51" s="58"/>
      <c r="F51" s="58"/>
      <c r="G51" s="5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5"/>
      <c r="T51" s="5"/>
      <c r="U51" s="2"/>
      <c r="V51" s="5"/>
      <c r="W51" s="20" t="s">
        <v>15</v>
      </c>
      <c r="X51" s="19"/>
    </row>
    <row r="52" spans="1:24" ht="15.75" thickBot="1" x14ac:dyDescent="0.3">
      <c r="A52" s="60"/>
      <c r="B52" s="58"/>
      <c r="C52" s="58"/>
      <c r="D52" s="58"/>
      <c r="E52" s="58"/>
      <c r="F52" s="58"/>
      <c r="G52" s="5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1">
        <f>(COUNTIF(H3:T51,"R")+COUNTIF(G5:G45,"R"))/36</f>
        <v>0</v>
      </c>
      <c r="X52" s="19"/>
    </row>
    <row r="53" spans="1:24" ht="15.75" thickBot="1" x14ac:dyDescent="0.3">
      <c r="A53" s="61"/>
      <c r="B53" s="62"/>
      <c r="C53" s="62"/>
      <c r="D53" s="62"/>
      <c r="E53" s="62"/>
      <c r="F53" s="62"/>
      <c r="G53" s="6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</sheetData>
  <sheetProtection algorithmName="SHA-512" hashValue="d7rh8DapnhaVIJVBfekCo9E0EA9Tp2TBH2spsnkHeiuHRAxF4QD1aWHmXcS2v+5gMb9hWpklWrcBW5I5MIpTUw==" saltValue="JiH6dTd5/wmedwoM35N5Xg==" spinCount="100000" sheet="1" objects="1" scenarios="1"/>
  <mergeCells count="107">
    <mergeCell ref="A50:G50"/>
    <mergeCell ref="A51:G53"/>
    <mergeCell ref="A46:G46"/>
    <mergeCell ref="K48:K49"/>
    <mergeCell ref="M48:M49"/>
    <mergeCell ref="Q48:Q49"/>
    <mergeCell ref="S48:S49"/>
    <mergeCell ref="U48:U49"/>
    <mergeCell ref="K45:K46"/>
    <mergeCell ref="M45:M46"/>
    <mergeCell ref="Q45:Q46"/>
    <mergeCell ref="S45:S46"/>
    <mergeCell ref="U45:U46"/>
    <mergeCell ref="V45:V46"/>
    <mergeCell ref="V39:V40"/>
    <mergeCell ref="E42:E43"/>
    <mergeCell ref="G42:G43"/>
    <mergeCell ref="K42:K43"/>
    <mergeCell ref="M42:M43"/>
    <mergeCell ref="Q42:Q43"/>
    <mergeCell ref="S42:S43"/>
    <mergeCell ref="U42:U43"/>
    <mergeCell ref="V42:V43"/>
    <mergeCell ref="K36:K37"/>
    <mergeCell ref="M36:M37"/>
    <mergeCell ref="Q36:Q37"/>
    <mergeCell ref="S36:S37"/>
    <mergeCell ref="U36:U37"/>
    <mergeCell ref="K39:K40"/>
    <mergeCell ref="M39:M40"/>
    <mergeCell ref="Q39:Q40"/>
    <mergeCell ref="S39:S40"/>
    <mergeCell ref="U39:U40"/>
    <mergeCell ref="K33:K34"/>
    <mergeCell ref="M33:M34"/>
    <mergeCell ref="Q33:Q34"/>
    <mergeCell ref="S33:S34"/>
    <mergeCell ref="U33:U34"/>
    <mergeCell ref="V33:V34"/>
    <mergeCell ref="V27:V28"/>
    <mergeCell ref="E30:E31"/>
    <mergeCell ref="G30:G31"/>
    <mergeCell ref="K30:K31"/>
    <mergeCell ref="M30:M31"/>
    <mergeCell ref="Q30:Q31"/>
    <mergeCell ref="S30:S31"/>
    <mergeCell ref="U30:U31"/>
    <mergeCell ref="V30:V31"/>
    <mergeCell ref="K24:K25"/>
    <mergeCell ref="M24:M25"/>
    <mergeCell ref="Q24:Q25"/>
    <mergeCell ref="S24:S25"/>
    <mergeCell ref="U24:U25"/>
    <mergeCell ref="K27:K28"/>
    <mergeCell ref="M27:M28"/>
    <mergeCell ref="Q27:Q28"/>
    <mergeCell ref="S27:S28"/>
    <mergeCell ref="U27:U28"/>
    <mergeCell ref="U18:U19"/>
    <mergeCell ref="V18:V19"/>
    <mergeCell ref="K21:K22"/>
    <mergeCell ref="M21:M22"/>
    <mergeCell ref="Q21:Q22"/>
    <mergeCell ref="S21:S22"/>
    <mergeCell ref="U21:U22"/>
    <mergeCell ref="V21:V22"/>
    <mergeCell ref="E18:E19"/>
    <mergeCell ref="G18:G19"/>
    <mergeCell ref="K18:K19"/>
    <mergeCell ref="M18:M19"/>
    <mergeCell ref="Q18:Q19"/>
    <mergeCell ref="S18:S19"/>
    <mergeCell ref="K15:K16"/>
    <mergeCell ref="M15:M16"/>
    <mergeCell ref="Q15:Q16"/>
    <mergeCell ref="S15:S16"/>
    <mergeCell ref="U15:U16"/>
    <mergeCell ref="V15:V16"/>
    <mergeCell ref="V9:V10"/>
    <mergeCell ref="K12:K13"/>
    <mergeCell ref="M12:M13"/>
    <mergeCell ref="Q12:Q13"/>
    <mergeCell ref="S12:S13"/>
    <mergeCell ref="U12:U13"/>
    <mergeCell ref="U6:U7"/>
    <mergeCell ref="A7:B7"/>
    <mergeCell ref="A8:B8"/>
    <mergeCell ref="K9:K10"/>
    <mergeCell ref="M9:M10"/>
    <mergeCell ref="Q9:Q10"/>
    <mergeCell ref="S9:S10"/>
    <mergeCell ref="U9:U10"/>
    <mergeCell ref="E6:E7"/>
    <mergeCell ref="G6:G7"/>
    <mergeCell ref="K6:K7"/>
    <mergeCell ref="M6:M7"/>
    <mergeCell ref="Q6:Q7"/>
    <mergeCell ref="S6:S7"/>
    <mergeCell ref="A1:G4"/>
    <mergeCell ref="K1:M1"/>
    <mergeCell ref="N1:V1"/>
    <mergeCell ref="K3:K4"/>
    <mergeCell ref="M3:M4"/>
    <mergeCell ref="Q3:Q4"/>
    <mergeCell ref="S3:S4"/>
    <mergeCell ref="U3:U4"/>
    <mergeCell ref="V3:V4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2xZoZ_01</vt:lpstr>
      <vt:lpstr>2xZoZ_02</vt:lpstr>
      <vt:lpstr>2xZoZ_03</vt:lpstr>
      <vt:lpstr>2xZoZ_04</vt:lpstr>
      <vt:lpstr>2xZoZ_05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karrei</dc:creator>
  <cp:lastModifiedBy>karrei</cp:lastModifiedBy>
  <cp:lastPrinted>2015-06-17T15:22:09Z</cp:lastPrinted>
  <dcterms:created xsi:type="dcterms:W3CDTF">2015-06-17T15:01:00Z</dcterms:created>
  <dcterms:modified xsi:type="dcterms:W3CDTF">2016-02-23T15:48:45Z</dcterms:modified>
</cp:coreProperties>
</file>